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markth2/Desktop/"/>
    </mc:Choice>
  </mc:AlternateContent>
  <xr:revisionPtr revIDLastSave="0" documentId="8_{9AEDD9BC-642D-3341-8096-5829D1D9FB6C}" xr6:coauthVersionLast="47" xr6:coauthVersionMax="47" xr10:uidLastSave="{00000000-0000-0000-0000-000000000000}"/>
  <bookViews>
    <workbookView xWindow="2140" yWindow="640" windowWidth="31980" windowHeight="21700" xr2:uid="{05EC66B9-A27E-4B84-AFEB-C0AF06714829}"/>
  </bookViews>
  <sheets>
    <sheet name="Game Sheet" sheetId="2" r:id="rId1"/>
    <sheet name="Instructions" sheetId="5" r:id="rId2"/>
    <sheet name="Keeper Krib" sheetId="6" r:id="rId3"/>
  </sheets>
  <definedNames>
    <definedName name="_xlnm.Print_Area" localSheetId="0">'Game Sheet'!$A$1:$AI$55</definedName>
    <definedName name="_xlnm.Print_Area" localSheetId="2">'Keeper Krib'!$A$1:$Y$55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6" i="2" l="1" a="1"/>
  <c r="Y46" i="2" s="1"/>
  <c r="Y47" i="2" a="1"/>
  <c r="Y47" i="2" s="1"/>
  <c r="AD23" i="2" a="1"/>
  <c r="AD23" i="2" s="1"/>
  <c r="AE23" i="2" a="1"/>
  <c r="AE23" i="2" s="1"/>
  <c r="AF23" i="2" a="1"/>
  <c r="AF23" i="2" s="1"/>
  <c r="AF22" i="2" a="1"/>
  <c r="AF22" i="2" s="1"/>
  <c r="AE22" i="2" a="1"/>
  <c r="AE22" i="2" s="1"/>
  <c r="AD22" i="2" a="1"/>
  <c r="AD22" i="2" s="1"/>
  <c r="AA36" i="2"/>
  <c r="AA35" i="2"/>
  <c r="AA32" i="2"/>
  <c r="AA31" i="2"/>
  <c r="AE27" i="2" a="1"/>
  <c r="AE27" i="2" s="1"/>
  <c r="AF27" i="2" a="1"/>
  <c r="AF27" i="2" s="1"/>
  <c r="AD27" i="2" a="1"/>
  <c r="AD27" i="2" s="1"/>
  <c r="AE26" i="2" a="1"/>
  <c r="AE26" i="2" s="1"/>
  <c r="AF26" i="2" a="1"/>
  <c r="AF26" i="2" s="1"/>
  <c r="AD26" i="2" a="1"/>
  <c r="AD26" i="2" s="1"/>
  <c r="AG27" i="2" a="1"/>
  <c r="AG27" i="2" s="1"/>
  <c r="AG26" i="2" a="1"/>
  <c r="AG26" i="2" s="1"/>
  <c r="AH27" i="2" l="1"/>
  <c r="AH26" i="2"/>
  <c r="Y54" i="2" l="1"/>
  <c r="AG22" i="2"/>
  <c r="AH22" i="2" s="1"/>
  <c r="AG23" i="2"/>
  <c r="AH23" i="2" s="1"/>
  <c r="V33" i="2"/>
  <c r="V34" i="2"/>
  <c r="V35" i="2"/>
  <c r="V36" i="2"/>
  <c r="V37" i="2"/>
  <c r="V38" i="2"/>
  <c r="V39" i="2"/>
  <c r="V40" i="2"/>
  <c r="V41" i="2"/>
  <c r="V42" i="2"/>
  <c r="V43" i="2"/>
  <c r="V44" i="2"/>
  <c r="V45" i="2"/>
  <c r="V46" i="2"/>
  <c r="V47" i="2"/>
  <c r="V48" i="2"/>
  <c r="V49" i="2"/>
  <c r="V50" i="2"/>
  <c r="V51" i="2"/>
  <c r="V52" i="2"/>
  <c r="V53" i="2"/>
  <c r="V54" i="2"/>
  <c r="V32" i="2"/>
  <c r="K33" i="2"/>
  <c r="K34" i="2"/>
  <c r="K35" i="2"/>
  <c r="K36" i="2"/>
  <c r="K37" i="2"/>
  <c r="K38" i="2"/>
  <c r="K39" i="2"/>
  <c r="K40" i="2"/>
  <c r="K42" i="2"/>
  <c r="K43" i="2"/>
  <c r="K44" i="2"/>
  <c r="K45" i="2"/>
  <c r="K46" i="2"/>
  <c r="K47" i="2"/>
  <c r="K48" i="2"/>
  <c r="K49" i="2"/>
  <c r="K50" i="2"/>
  <c r="K51" i="2"/>
  <c r="K52" i="2"/>
  <c r="K53" i="2"/>
  <c r="K54" i="2"/>
  <c r="K32" i="2"/>
  <c r="V6" i="2"/>
  <c r="V7" i="2"/>
  <c r="V8" i="2"/>
  <c r="V9" i="2"/>
  <c r="V10" i="2"/>
  <c r="V11" i="2"/>
  <c r="V12" i="2"/>
  <c r="V13" i="2"/>
  <c r="V14" i="2"/>
  <c r="V15" i="2"/>
  <c r="V16" i="2"/>
  <c r="V17" i="2"/>
  <c r="V18" i="2"/>
  <c r="V19" i="2"/>
  <c r="V20" i="2"/>
  <c r="V21" i="2"/>
  <c r="V22" i="2"/>
  <c r="V23" i="2"/>
  <c r="V24" i="2"/>
  <c r="V25" i="2"/>
  <c r="V26" i="2"/>
  <c r="V27" i="2"/>
  <c r="V5" i="2"/>
  <c r="K6" i="2"/>
  <c r="K7" i="2"/>
  <c r="K8" i="2"/>
  <c r="K10" i="2"/>
  <c r="K11" i="2"/>
  <c r="K12" i="2"/>
  <c r="K13" i="2"/>
  <c r="K14" i="2"/>
  <c r="K15" i="2"/>
  <c r="K16" i="2"/>
  <c r="K17" i="2"/>
  <c r="K18" i="2"/>
  <c r="K19" i="2"/>
  <c r="K20" i="2"/>
  <c r="K21" i="2"/>
  <c r="K22" i="2"/>
  <c r="K23" i="2"/>
  <c r="K24" i="2"/>
  <c r="K25" i="2"/>
  <c r="K26" i="2"/>
  <c r="K27" i="2"/>
  <c r="K5" i="2"/>
  <c r="AE54" i="2"/>
  <c r="F33" i="2"/>
  <c r="F34" i="2"/>
  <c r="F35" i="2"/>
  <c r="F36" i="2"/>
  <c r="F37" i="2"/>
  <c r="F38" i="2"/>
  <c r="F39" i="2"/>
  <c r="F40" i="2"/>
  <c r="F41" i="2"/>
  <c r="F42" i="2"/>
  <c r="F43" i="2"/>
  <c r="F44" i="2"/>
  <c r="F45" i="2"/>
  <c r="F46" i="2"/>
  <c r="F47" i="2"/>
  <c r="F48" i="2"/>
  <c r="F49" i="2"/>
  <c r="F50" i="2"/>
  <c r="F51" i="2"/>
  <c r="F52" i="2"/>
  <c r="F53" i="2"/>
  <c r="F32" i="2"/>
  <c r="H54"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H32" i="2"/>
  <c r="G32" i="2"/>
  <c r="H6" i="2"/>
  <c r="H7" i="2"/>
  <c r="H8" i="2"/>
  <c r="H9" i="2"/>
  <c r="H10" i="2"/>
  <c r="H11" i="2"/>
  <c r="H12" i="2"/>
  <c r="H13" i="2"/>
  <c r="H14" i="2"/>
  <c r="H15" i="2"/>
  <c r="H16" i="2"/>
  <c r="H17" i="2"/>
  <c r="H18" i="2"/>
  <c r="H19" i="2"/>
  <c r="H20" i="2"/>
  <c r="H21" i="2"/>
  <c r="H22" i="2"/>
  <c r="H23" i="2"/>
  <c r="H24" i="2"/>
  <c r="H25" i="2"/>
  <c r="H26" i="2"/>
  <c r="H27" i="2"/>
  <c r="H5" i="2"/>
  <c r="G6" i="2"/>
  <c r="G7" i="2"/>
  <c r="G8" i="2"/>
  <c r="G9" i="2"/>
  <c r="G10" i="2"/>
  <c r="G11" i="2"/>
  <c r="G12" i="2"/>
  <c r="G13" i="2"/>
  <c r="G14" i="2"/>
  <c r="G15" i="2"/>
  <c r="G16" i="2"/>
  <c r="G17" i="2"/>
  <c r="G18" i="2"/>
  <c r="G19" i="2"/>
  <c r="G20" i="2"/>
  <c r="G21" i="2"/>
  <c r="G22" i="2"/>
  <c r="G23" i="2"/>
  <c r="G24" i="2"/>
  <c r="G25" i="2"/>
  <c r="G26" i="2"/>
  <c r="G5" i="2"/>
  <c r="F6" i="2"/>
  <c r="F7" i="2"/>
  <c r="F8" i="2"/>
  <c r="F9" i="2"/>
  <c r="F10" i="2"/>
  <c r="F11" i="2"/>
  <c r="F12" i="2"/>
  <c r="F13" i="2"/>
  <c r="F14" i="2"/>
  <c r="F15" i="2"/>
  <c r="F16" i="2"/>
  <c r="F17" i="2"/>
  <c r="F18" i="2"/>
  <c r="F19" i="2"/>
  <c r="F20" i="2"/>
  <c r="F21" i="2"/>
  <c r="F22" i="2"/>
  <c r="F23" i="2"/>
  <c r="F24" i="2"/>
  <c r="F25" i="2"/>
  <c r="F26" i="2"/>
  <c r="F5" i="2"/>
  <c r="AH31" i="2"/>
  <c r="AH32" i="2"/>
  <c r="AH33" i="2"/>
  <c r="AH35" i="2"/>
  <c r="AH37" i="2"/>
  <c r="AH36" i="2"/>
  <c r="Y49" i="2" l="1"/>
  <c r="Y48" i="2"/>
  <c r="Y53" i="2"/>
  <c r="Y52" i="2"/>
  <c r="Y51" i="2"/>
  <c r="Y50" i="2"/>
  <c r="Y45"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<sst xmlns="http://schemas.openxmlformats.org/spreadsheetml/2006/main" count="188" uniqueCount="94">
  <si>
    <t>Name</t>
  </si>
  <si>
    <t>A</t>
  </si>
  <si>
    <t>HOME TEAM</t>
  </si>
  <si>
    <t>SCORING - HOME</t>
  </si>
  <si>
    <t>PENALTIES - HOME</t>
  </si>
  <si>
    <t>No</t>
  </si>
  <si>
    <t>G</t>
  </si>
  <si>
    <t>PIM</t>
  </si>
  <si>
    <t>GAME DETAILS</t>
  </si>
  <si>
    <t>PERIOD SCORES</t>
  </si>
  <si>
    <t>OT</t>
  </si>
  <si>
    <t>TOT</t>
  </si>
  <si>
    <t>PENALTY MINUTES</t>
  </si>
  <si>
    <t>AWAY TEAM</t>
  </si>
  <si>
    <t>SCORING - AWAY</t>
  </si>
  <si>
    <t>PENALTIES - AWAY</t>
  </si>
  <si>
    <t>NETMINDERS - (SHOTS ON GOAL)</t>
  </si>
  <si>
    <t>Referee:</t>
  </si>
  <si>
    <t>Linesman:</t>
  </si>
  <si>
    <t>Supervisor:</t>
  </si>
  <si>
    <t>Timekeeper:</t>
  </si>
  <si>
    <t>Goal Judge:</t>
  </si>
  <si>
    <t>Signature</t>
  </si>
  <si>
    <t>-</t>
  </si>
  <si>
    <t xml:space="preserve">    HOME TEAM: </t>
  </si>
  <si>
    <t>AWAY TEAM:</t>
  </si>
  <si>
    <t>DATE:</t>
  </si>
  <si>
    <t>VENUE:</t>
  </si>
  <si>
    <t>COMPETITION:</t>
  </si>
  <si>
    <t>GAME NUMBER:</t>
  </si>
  <si>
    <t>BCH</t>
  </si>
  <si>
    <t>BENCH PENALTIES</t>
  </si>
  <si>
    <t>NM1</t>
  </si>
  <si>
    <t>NM2</t>
  </si>
  <si>
    <t>Per</t>
  </si>
  <si>
    <t>Role</t>
  </si>
  <si>
    <t>Type</t>
  </si>
  <si>
    <t>ACTUAL 
FACEOFF
TIME:</t>
  </si>
  <si>
    <t>EVENT
END
TIME:</t>
  </si>
  <si>
    <t>SCHEDULED
TIME:</t>
  </si>
  <si>
    <t>Time on Ice</t>
  </si>
  <si>
    <t>Scorekeeper:</t>
  </si>
  <si>
    <t>FAO Discipline (5'/10'/GA-MI/MATCH called)</t>
  </si>
  <si>
    <t>Offence</t>
  </si>
  <si>
    <t>Elapsed</t>
  </si>
  <si>
    <t>GAME FORMAT</t>
  </si>
  <si>
    <t>periods</t>
  </si>
  <si>
    <t>HOME</t>
  </si>
  <si>
    <t>AWAY</t>
  </si>
  <si>
    <t>Y</t>
  </si>
  <si>
    <t>Time</t>
  </si>
  <si>
    <t>Time-out</t>
  </si>
  <si>
    <t>Remain</t>
  </si>
  <si>
    <t>Start</t>
  </si>
  <si>
    <t>End</t>
  </si>
  <si>
    <t>Srv</t>
  </si>
  <si>
    <t>SO</t>
  </si>
  <si>
    <t>mins</t>
  </si>
  <si>
    <t>mins OT</t>
  </si>
  <si>
    <t>EN</t>
  </si>
  <si>
    <t>R1</t>
  </si>
  <si>
    <t>FO</t>
  </si>
  <si>
    <t>S/K</t>
  </si>
  <si>
    <t>SHOTS ON GOAL</t>
  </si>
  <si>
    <t>R2</t>
  </si>
  <si>
    <t>AFO</t>
  </si>
  <si>
    <t>T/K</t>
  </si>
  <si>
    <t>L1</t>
  </si>
  <si>
    <t>DATE</t>
  </si>
  <si>
    <t>EET</t>
  </si>
  <si>
    <t>GJ1</t>
  </si>
  <si>
    <t>L2</t>
  </si>
  <si>
    <t>GAME</t>
  </si>
  <si>
    <t>GJ2</t>
  </si>
  <si>
    <t>H/A</t>
  </si>
  <si>
    <t>#</t>
  </si>
  <si>
    <t>Shots</t>
  </si>
  <si>
    <t>GA</t>
  </si>
  <si>
    <t>EVENT SEQUENCE</t>
  </si>
  <si>
    <t>GOAL / NETTY EVENT</t>
  </si>
  <si>
    <t>PENALTY EVENT</t>
  </si>
  <si>
    <t>Spordled</t>
  </si>
  <si>
    <t>Ice</t>
  </si>
  <si>
    <t>Goals</t>
  </si>
  <si>
    <t>Event</t>
  </si>
  <si>
    <t>A1</t>
  </si>
  <si>
    <t>A2</t>
  </si>
  <si>
    <t>(NM)</t>
  </si>
  <si>
    <t>On</t>
  </si>
  <si>
    <t>Server</t>
  </si>
  <si>
    <t>Dur</t>
  </si>
  <si>
    <t>Coinc?</t>
  </si>
  <si>
    <t>Return</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</si>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</sst>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ss"/>
    <numFmt numFmtId="165" formatCode="yyyy\-mm\-dd;@"/>
  </numFmts>
  <fonts count="37">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sz val="11"/>
      <name val="Arial"/>
      <family val="2"/>
    </font>
    <font>
      <b/>
      <sz val="18"/>
      <name val="Arial"/>
      <family val="2"/>
    </font>
    <font>
      <b/>
      <sz val="14"/>
      <name val="Arial"/>
      <family val="2"/>
    </font>
    <font>
      <sz val="14"/>
      <name val="Arial"/>
      <family val="2"/>
    </font>
    <font>
      <sz val="20"/>
      <color theme="0" tint="-0.14999847407452621"/>
      <name val="Arial"/>
      <family val="2"/>
    </font>
    <font>
      <b/>
      <sz val="12"/>
      <name val="Arial"/>
      <family val="2"/>
    </font>
    <font>
      <b/>
      <sz val="14"/>
      <color theme="1"/>
      <name val="Arial"/>
      <family val="2"/>
    </font>
    <font>
      <sz val="9"/>
      <name val="Arial"/>
      <family val="2"/>
    </font>
    <font>
      <b/>
      <sz val="11"/>
      <name val="Arial"/>
      <family val="2"/>
    </font>
    <font>
      <sz val="12"/>
      <name val="Arial"/>
      <family val="2"/>
    </font>
    <font>
      <sz val="16"/>
      <name val="Arial"/>
      <family val="2"/>
    </font>
    <font>
      <sz val="18"/>
      <name val="Arial"/>
      <family val="2"/>
    </font>
    <font>
      <sz val="18"/>
      <color theme="1"/>
      <name val="Calibri"/>
      <family val="2"/>
      <scheme val="minor"/>
    </font>
    <font>
      <b/>
      <sz val="14"/>
      <color rgb="FFFF0000"/>
      <name val="Arial"/>
      <family val="2"/>
    </font>
    <font>
      <b/>
      <sz val="20"/>
      <color rgb="FFFF0000"/>
      <name val="Arial"/>
      <family val="2"/>
    </font>
    <font>
      <b/>
      <sz val="20"/>
      <color rgb="FFFF0000"/>
      <name val="Calibri"/>
      <family val="2"/>
      <scheme val="minor"/>
    </font>
    <font>
      <sz val="14"/>
      <color rgb="FFFF0000"/>
      <name val="Arial"/>
      <family val="2"/>
    </font>
    <font>
      <sz val="14"/>
      <color rgb="FFFF0000"/>
      <name val="Calibri"/>
      <family val="2"/>
      <scheme val="minor"/>
    </font>
    <font>
      <i/>
      <sz val="16"/>
      <name val="Arial"/>
      <family val="2"/>
    </font>
    <font>
      <sz val="14"/>
      <color theme="2" tint="-0.499984740745262"/>
      <name val="Arial"/>
      <family val="2"/>
    </font>
    <font>
      <sz val="14"/>
      <color theme="2" tint="-0.499984740745262"/>
      <name val="Calibri"/>
      <family val="2"/>
      <scheme val="minor"/>
    </font>
    <font>
      <sz val="20"/>
      <color rgb="FF000000"/>
      <name val="Fira Code Retina"/>
    </font>
    <font>
      <sz val="16"/>
      <color theme="1"/>
      <name val="Arial"/>
      <family val="2"/>
    </font>
    <font>
      <sz val="16"/>
      <color theme="1"/>
      <name val="Marker Felt"/>
      <family val="4"/>
    </font>
    <font>
      <sz val="11"/>
      <color theme="1"/>
      <name val="Marker Felt"/>
      <family val="4"/>
    </font>
    <font>
      <sz val="12"/>
      <color theme="1"/>
      <name val="Arial"/>
      <family val="2"/>
    </font>
    <font>
      <sz val="16"/>
      <color theme="1"/>
      <name val="Marker Felt Thin"/>
    </font>
    <font>
      <sz val="11"/>
      <color theme="1"/>
      <name val="Marker Felt Thin"/>
    </font>
    <font>
      <sz val="14"/>
      <color theme="1"/>
      <name val="Arial"/>
      <family val="2"/>
    </font>
    <font>
      <sz val="11"/>
      <color theme="1"/>
      <name val="Arial"/>
      <family val="2"/>
    </font>
    <font>
      <sz val="16"/>
      <color theme="2" tint="-0.499984740745262"/>
      <name val="Arial"/>
      <family val="2"/>
    </font>
    <font>
      <sz val="16"/>
      <name val="Marker Felt"/>
      <family val="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thin">
        <color auto="1"/>
      </right>
      <top style="medium">
        <color auto="1"/>
      </top>
      <bottom style="dotted">
        <color auto="1"/>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thin">
        <color auto="1"/>
      </left>
      <right style="thin">
        <color auto="1"/>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thin">
        <color auto="1"/>
      </right>
      <top style="dotted">
        <color auto="1"/>
      </top>
      <bottom style="dotted">
        <color auto="1"/>
      </bottom>
      <diagonal/>
    </border>
    <border>
      <left/>
      <right style="medium">
        <color auto="1"/>
      </right>
      <top style="dotted">
        <color auto="1"/>
      </top>
      <bottom style="dotted">
        <color auto="1"/>
      </bottom>
      <diagonal/>
    </border>
    <border>
      <left style="thin">
        <color indexed="64"/>
      </left>
      <right/>
      <top style="thin">
        <color indexed="64"/>
      </top>
      <bottom style="medium">
        <color indexed="64"/>
      </bottom>
      <diagonal/>
    </border>
    <border>
      <left style="medium">
        <color auto="1"/>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indexed="64"/>
      </left>
      <right style="medium">
        <color indexed="64"/>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1">
    <xf numFmtId="0" fontId="0" fillId="0" borderId="0"/>
  </cellStyleXfs>
  <cellXfs count="290">
    <xf numFmtId="0" fontId="0" fillId="0" borderId="0" xfId="0"/>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26"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6" fillId="2" borderId="18" xfId="0" applyFont="1" applyFill="1" applyBorder="1" applyAlignment="1">
      <alignment horizontal="left" vertical="top"/>
    </xf>
    <xf numFmtId="0" fontId="6" fillId="2" borderId="19"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7" fillId="2" borderId="34" xfId="0" applyFont="1" applyFill="1" applyBorder="1" applyAlignment="1">
      <alignment horizontal="left" vertical="center"/>
    </xf>
    <xf numFmtId="0" fontId="7" fillId="2" borderId="32" xfId="0" applyFont="1" applyFill="1" applyBorder="1" applyAlignment="1">
      <alignment horizontal="left" vertical="top"/>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43" xfId="0" applyFont="1" applyFill="1" applyBorder="1" applyAlignment="1">
      <alignment horizontal="left" vertical="top"/>
    </xf>
    <xf numFmtId="0" fontId="7" fillId="2" borderId="24" xfId="0" applyFont="1" applyFill="1" applyBorder="1" applyAlignment="1">
      <alignment horizontal="left" vertical="top"/>
    </xf>
    <xf numFmtId="0" fontId="7" fillId="2" borderId="0" xfId="0" applyFont="1" applyFill="1" applyAlignment="1">
      <alignment horizontal="left" vertical="top"/>
    </xf>
    <xf numFmtId="0" fontId="7" fillId="2" borderId="29" xfId="0" applyFont="1" applyFill="1" applyBorder="1" applyAlignment="1">
      <alignment horizontal="left" vertical="center"/>
    </xf>
    <xf numFmtId="0" fontId="7" fillId="2" borderId="43" xfId="0" applyFont="1" applyFill="1" applyBorder="1" applyAlignment="1">
      <alignment horizontal="left" vertical="center"/>
    </xf>
    <xf numFmtId="0" fontId="15" fillId="2" borderId="2" xfId="0" applyFont="1" applyFill="1" applyBorder="1" applyAlignment="1">
      <alignment horizontal="center" vertical="center"/>
    </xf>
    <xf numFmtId="0" fontId="15" fillId="2" borderId="15" xfId="0" applyFont="1" applyFill="1" applyBorder="1" applyAlignment="1" applyProtection="1">
      <alignment horizontal="center" vertical="center"/>
      <protection locked="0"/>
    </xf>
    <xf numFmtId="0" fontId="15" fillId="2" borderId="15" xfId="0" quotePrefix="1" applyFont="1" applyFill="1" applyBorder="1" applyAlignment="1">
      <alignment horizontal="center" vertical="center"/>
    </xf>
    <xf numFmtId="0" fontId="15" fillId="2" borderId="16" xfId="0" applyFont="1" applyFill="1" applyBorder="1" applyAlignment="1">
      <alignment horizontal="center" vertical="center"/>
    </xf>
    <xf numFmtId="0" fontId="8"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7" xfId="0" applyFont="1" applyFill="1" applyBorder="1" applyAlignment="1">
      <alignment horizontal="center" vertical="center"/>
    </xf>
    <xf numFmtId="0" fontId="5" fillId="2" borderId="23" xfId="0" applyFont="1" applyFill="1" applyBorder="1" applyAlignment="1">
      <alignment horizontal="left" vertical="center"/>
    </xf>
    <xf numFmtId="0" fontId="8" fillId="2" borderId="22" xfId="0" applyFont="1" applyFill="1" applyBorder="1" applyAlignment="1">
      <alignment horizontal="left" vertical="top"/>
    </xf>
    <xf numFmtId="0" fontId="8" fillId="2" borderId="19" xfId="0" applyFont="1" applyFill="1" applyBorder="1" applyAlignment="1">
      <alignment horizontal="center"/>
    </xf>
    <xf numFmtId="0" fontId="8" fillId="2" borderId="19" xfId="0" applyFont="1" applyFill="1" applyBorder="1" applyAlignment="1">
      <alignment horizontal="left"/>
    </xf>
    <xf numFmtId="0" fontId="7" fillId="2" borderId="22" xfId="0" applyFont="1" applyFill="1" applyBorder="1" applyAlignment="1">
      <alignment horizontal="right" vertical="center"/>
    </xf>
    <xf numFmtId="0" fontId="16" fillId="3" borderId="2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6" fillId="3" borderId="1" xfId="0" applyFont="1" applyFill="1" applyBorder="1" applyAlignment="1">
      <alignment horizontal="center" vertical="center"/>
    </xf>
    <xf numFmtId="0" fontId="7" fillId="2" borderId="32" xfId="0" applyFont="1" applyFill="1" applyBorder="1" applyAlignment="1">
      <alignment horizontal="left"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2" borderId="12" xfId="0" applyFont="1" applyFill="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protection locked="0"/>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22" xfId="0" applyFont="1" applyFill="1" applyBorder="1" applyAlignment="1">
      <alignment horizontal="right" vertical="center"/>
    </xf>
    <xf numFmtId="0" fontId="8" fillId="2" borderId="19" xfId="0" applyFont="1" applyFill="1" applyBorder="1" applyAlignment="1">
      <alignment horizontal="right"/>
    </xf>
    <xf numFmtId="164" fontId="15" fillId="3" borderId="54" xfId="0" applyNumberFormat="1" applyFont="1" applyFill="1" applyBorder="1" applyAlignment="1">
      <alignment horizontal="center" vertical="center"/>
    </xf>
    <xf numFmtId="164" fontId="15" fillId="3" borderId="55" xfId="0" applyNumberFormat="1" applyFont="1" applyFill="1" applyBorder="1" applyAlignment="1">
      <alignment horizontal="center" vertical="center"/>
    </xf>
    <xf numFmtId="164" fontId="15" fillId="3" borderId="56" xfId="0" applyNumberFormat="1" applyFont="1" applyFill="1" applyBorder="1" applyAlignment="1">
      <alignment horizontal="center" vertical="center"/>
    </xf>
    <xf numFmtId="164" fontId="15" fillId="3" borderId="2" xfId="0" applyNumberFormat="1" applyFont="1" applyFill="1" applyBorder="1" applyAlignment="1">
      <alignment horizontal="center" vertical="center"/>
    </xf>
    <xf numFmtId="164" fontId="15" fillId="3" borderId="27" xfId="0" applyNumberFormat="1" applyFont="1" applyFill="1" applyBorder="1" applyAlignment="1">
      <alignment horizontal="center" vertical="center"/>
    </xf>
    <xf numFmtId="164" fontId="15" fillId="3" borderId="1" xfId="0" applyNumberFormat="1" applyFont="1" applyFill="1" applyBorder="1" applyAlignment="1">
      <alignment horizontal="center" vertical="center"/>
    </xf>
    <xf numFmtId="164" fontId="15" fillId="3" borderId="13" xfId="0" applyNumberFormat="1" applyFont="1" applyFill="1" applyBorder="1" applyAlignment="1">
      <alignment horizontal="center" vertical="center"/>
    </xf>
    <xf numFmtId="164" fontId="15" fillId="3" borderId="15" xfId="0" applyNumberFormat="1" applyFont="1" applyFill="1" applyBorder="1" applyAlignment="1">
      <alignment horizontal="center" vertical="center"/>
    </xf>
    <xf numFmtId="164" fontId="15" fillId="3" borderId="16" xfId="0" applyNumberFormat="1" applyFont="1" applyFill="1" applyBorder="1" applyAlignment="1">
      <alignment horizontal="center" vertical="center"/>
    </xf>
    <xf numFmtId="164" fontId="23" fillId="2" borderId="5" xfId="0" applyNumberFormat="1" applyFont="1" applyFill="1" applyBorder="1" applyAlignment="1">
      <alignment horizontal="center" vertical="center"/>
    </xf>
    <xf numFmtId="164" fontId="23" fillId="2" borderId="4" xfId="0" applyNumberFormat="1" applyFont="1" applyFill="1" applyBorder="1" applyAlignment="1">
      <alignment horizontal="center" vertical="center"/>
    </xf>
    <xf numFmtId="164" fontId="23" fillId="2" borderId="31" xfId="0" applyNumberFormat="1" applyFont="1" applyFill="1" applyBorder="1" applyAlignment="1">
      <alignment horizontal="center" vertical="center"/>
    </xf>
    <xf numFmtId="164" fontId="23" fillId="2" borderId="57"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2" borderId="19" xfId="0" applyFont="1" applyFill="1" applyBorder="1" applyAlignment="1" applyProtection="1">
      <alignment horizontal="left" vertical="center"/>
      <protection locked="0"/>
    </xf>
    <xf numFmtId="0" fontId="2" fillId="0" borderId="0" xfId="0" applyFont="1" applyAlignment="1">
      <alignment horizontal="left" vertical="center"/>
    </xf>
    <xf numFmtId="0" fontId="14" fillId="2" borderId="20" xfId="0" applyFont="1" applyFill="1" applyBorder="1" applyAlignment="1" applyProtection="1">
      <alignment horizontal="left" vertical="center"/>
      <protection locked="0"/>
    </xf>
    <xf numFmtId="0" fontId="2" fillId="0" borderId="25" xfId="0" applyFont="1" applyBorder="1" applyAlignment="1">
      <alignment horizontal="left" vertical="center"/>
    </xf>
    <xf numFmtId="0" fontId="24" fillId="2" borderId="24" xfId="0" applyFont="1" applyFill="1" applyBorder="1" applyAlignment="1">
      <alignment horizontal="center" vertical="center"/>
    </xf>
    <xf numFmtId="0" fontId="25" fillId="0" borderId="25" xfId="0" applyFont="1" applyBorder="1" applyAlignment="1">
      <alignment horizontal="center" vertical="center"/>
    </xf>
    <xf numFmtId="164" fontId="26" fillId="0" borderId="24" xfId="0" applyNumberFormat="1" applyFont="1" applyBorder="1" applyAlignment="1">
      <alignment horizontal="center"/>
    </xf>
    <xf numFmtId="164" fontId="0" fillId="0" borderId="25" xfId="0" applyNumberFormat="1" applyBorder="1" applyAlignment="1">
      <alignment horizontal="center"/>
    </xf>
    <xf numFmtId="0" fontId="5" fillId="2" borderId="24" xfId="0" applyFont="1" applyFill="1" applyBorder="1" applyAlignment="1">
      <alignment horizontal="center" vertical="center"/>
    </xf>
    <xf numFmtId="0" fontId="0" fillId="0" borderId="25" xfId="0" applyBorder="1" applyAlignment="1">
      <alignment horizontal="center" vertical="center"/>
    </xf>
    <xf numFmtId="164" fontId="16" fillId="3" borderId="3" xfId="0" applyNumberFormat="1" applyFont="1" applyFill="1" applyBorder="1" applyAlignment="1">
      <alignment horizontal="center" vertical="center"/>
    </xf>
    <xf numFmtId="164" fontId="17" fillId="3" borderId="4" xfId="0" applyNumberFormat="1"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3" xfId="0" applyFont="1" applyFill="1" applyBorder="1" applyAlignment="1">
      <alignment horizontal="center" vertical="center"/>
    </xf>
    <xf numFmtId="0" fontId="0" fillId="0" borderId="4" xfId="0" applyBorder="1" applyAlignment="1">
      <alignment horizontal="center" vertical="center"/>
    </xf>
    <xf numFmtId="0" fontId="10" fillId="2" borderId="24" xfId="0" applyFont="1" applyFill="1" applyBorder="1" applyAlignment="1">
      <alignment horizontal="right" vertical="center"/>
    </xf>
    <xf numFmtId="0" fontId="0" fillId="0" borderId="0" xfId="0" applyAlignment="1">
      <alignment horizontal="right" vertical="center"/>
    </xf>
    <xf numFmtId="0" fontId="10" fillId="2" borderId="24" xfId="0" applyFont="1" applyFill="1" applyBorder="1" applyAlignment="1">
      <alignment horizontal="right" vertical="center" wrapText="1"/>
    </xf>
    <xf numFmtId="0" fontId="0" fillId="0" borderId="24" xfId="0" applyBorder="1" applyAlignment="1">
      <alignment horizontal="right" vertical="center"/>
    </xf>
    <xf numFmtId="0" fontId="12" fillId="2" borderId="38" xfId="0" applyFont="1" applyFill="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39" xfId="0" applyFont="1" applyBorder="1" applyAlignment="1">
      <alignment horizontal="left" vertical="top"/>
    </xf>
    <xf numFmtId="0" fontId="4" fillId="0" borderId="33" xfId="0" applyFont="1" applyBorder="1" applyAlignment="1">
      <alignment horizontal="left" vertical="top"/>
    </xf>
    <xf numFmtId="0" fontId="4" fillId="0" borderId="42" xfId="0" applyFont="1" applyBorder="1" applyAlignment="1">
      <alignment horizontal="left" vertical="top"/>
    </xf>
    <xf numFmtId="0" fontId="12" fillId="2" borderId="44" xfId="0" applyFont="1" applyFill="1" applyBorder="1" applyAlignment="1">
      <alignment horizontal="left" vertical="top"/>
    </xf>
    <xf numFmtId="0" fontId="4" fillId="0" borderId="32" xfId="0" applyFont="1" applyBorder="1" applyAlignment="1">
      <alignment horizontal="left" vertical="top"/>
    </xf>
    <xf numFmtId="0" fontId="4" fillId="0" borderId="45" xfId="0" applyFont="1" applyBorder="1" applyAlignment="1">
      <alignment horizontal="left" vertical="top"/>
    </xf>
    <xf numFmtId="0" fontId="12" fillId="2" borderId="40" xfId="0" applyFont="1" applyFill="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0" fontId="8" fillId="3" borderId="41" xfId="0" applyFont="1" applyFill="1" applyBorder="1" applyAlignment="1">
      <alignment horizontal="left" vertical="center"/>
    </xf>
    <xf numFmtId="0" fontId="8" fillId="3" borderId="33" xfId="0" applyFont="1" applyFill="1" applyBorder="1" applyAlignment="1">
      <alignment horizontal="left" vertical="center"/>
    </xf>
    <xf numFmtId="0" fontId="0" fillId="3" borderId="33" xfId="0" applyFill="1" applyBorder="1" applyAlignment="1">
      <alignment horizontal="left" vertical="center"/>
    </xf>
    <xf numFmtId="0" fontId="0" fillId="3" borderId="46" xfId="0" applyFill="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6" fillId="3" borderId="0" xfId="0" applyFont="1" applyFill="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20" fontId="16" fillId="3" borderId="19" xfId="0" applyNumberFormat="1" applyFont="1" applyFill="1" applyBorder="1" applyAlignment="1" applyProtection="1">
      <alignment horizontal="center" vertical="center"/>
      <protection locked="0"/>
    </xf>
    <xf numFmtId="20" fontId="16" fillId="3" borderId="22" xfId="0" applyNumberFormat="1"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7" fillId="0" borderId="22" xfId="0" applyFont="1"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right" vertical="center"/>
    </xf>
    <xf numFmtId="0" fontId="8" fillId="3" borderId="34" xfId="0" applyFont="1" applyFill="1" applyBorder="1" applyAlignment="1">
      <alignment horizontal="left" vertical="center"/>
    </xf>
    <xf numFmtId="0" fontId="0" fillId="3" borderId="34" xfId="0" applyFill="1" applyBorder="1" applyAlignment="1">
      <alignment horizontal="left" vertical="center"/>
    </xf>
    <xf numFmtId="0" fontId="0" fillId="3" borderId="47" xfId="0" applyFill="1" applyBorder="1" applyAlignment="1">
      <alignment horizontal="left" vertical="center"/>
    </xf>
    <xf numFmtId="0" fontId="8" fillId="3" borderId="32" xfId="0" applyFont="1" applyFill="1" applyBorder="1" applyAlignment="1">
      <alignment horizontal="left" vertical="center"/>
    </xf>
    <xf numFmtId="0" fontId="0" fillId="3" borderId="32" xfId="0" applyFill="1" applyBorder="1" applyAlignment="1">
      <alignment horizontal="left" vertical="center"/>
    </xf>
    <xf numFmtId="0" fontId="0" fillId="3" borderId="45" xfId="0" applyFill="1" applyBorder="1" applyAlignment="1">
      <alignment horizontal="left" vertical="center"/>
    </xf>
    <xf numFmtId="0" fontId="13" fillId="2" borderId="30" xfId="0" applyFont="1" applyFill="1" applyBorder="1" applyAlignment="1">
      <alignment vertical="center"/>
    </xf>
    <xf numFmtId="0" fontId="13" fillId="2" borderId="36" xfId="0" applyFont="1" applyFill="1" applyBorder="1" applyAlignment="1">
      <alignment vertical="center"/>
    </xf>
    <xf numFmtId="0" fontId="3" fillId="0" borderId="36" xfId="0" applyFont="1" applyBorder="1" applyAlignment="1">
      <alignment vertical="center"/>
    </xf>
    <xf numFmtId="0" fontId="19" fillId="2" borderId="36" xfId="0" applyFont="1" applyFill="1" applyBorder="1" applyAlignment="1">
      <alignment horizontal="center" vertical="center"/>
    </xf>
    <xf numFmtId="0" fontId="20" fillId="0" borderId="36" xfId="0" applyFont="1" applyBorder="1" applyAlignment="1">
      <alignment horizontal="center" vertical="center"/>
    </xf>
    <xf numFmtId="0" fontId="20" fillId="0" borderId="48" xfId="0" applyFont="1" applyBorder="1" applyAlignment="1">
      <alignment horizontal="center" vertical="center"/>
    </xf>
    <xf numFmtId="0" fontId="21" fillId="2" borderId="24" xfId="0" applyFont="1" applyFill="1" applyBorder="1" applyAlignment="1">
      <alignment horizontal="center" vertical="center"/>
    </xf>
    <xf numFmtId="0" fontId="22" fillId="0" borderId="25" xfId="0" applyFont="1" applyBorder="1" applyAlignment="1">
      <alignment horizontal="center" vertical="center"/>
    </xf>
    <xf numFmtId="0" fontId="18" fillId="2" borderId="24" xfId="0" applyFont="1" applyFill="1" applyBorder="1" applyAlignment="1">
      <alignment horizontal="center" vertical="center"/>
    </xf>
    <xf numFmtId="14" fontId="16" fillId="3" borderId="19" xfId="0" applyNumberFormat="1" applyFont="1" applyFill="1" applyBorder="1" applyAlignment="1" applyProtection="1">
      <alignment horizontal="center" vertical="center"/>
      <protection locked="0"/>
    </xf>
    <xf numFmtId="0" fontId="10" fillId="2" borderId="19" xfId="0" applyFont="1" applyFill="1" applyBorder="1" applyAlignment="1">
      <alignment horizontal="right" vertical="center" wrapText="1"/>
    </xf>
    <xf numFmtId="0" fontId="10" fillId="2" borderId="19" xfId="0" applyFont="1" applyFill="1" applyBorder="1" applyAlignment="1">
      <alignment horizontal="right" vertical="center"/>
    </xf>
    <xf numFmtId="0" fontId="10" fillId="2" borderId="0" xfId="0" applyFont="1" applyFill="1" applyAlignment="1">
      <alignment horizontal="right" vertical="center"/>
    </xf>
    <xf numFmtId="0" fontId="16" fillId="3" borderId="20" xfId="0" applyFont="1" applyFill="1" applyBorder="1" applyAlignment="1" applyProtection="1">
      <alignment horizontal="center" vertical="center"/>
      <protection locked="0"/>
    </xf>
    <xf numFmtId="0" fontId="10" fillId="2" borderId="0" xfId="0" applyFont="1" applyFill="1" applyAlignment="1">
      <alignment horizontal="right"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6" fillId="2" borderId="30" xfId="0" applyFont="1" applyFill="1" applyBorder="1" applyAlignment="1" applyProtection="1">
      <alignment horizontal="center" vertical="center"/>
      <protection locked="0"/>
    </xf>
    <xf numFmtId="0" fontId="16" fillId="2" borderId="36"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7" fillId="2" borderId="2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7" xfId="0" applyFont="1" applyFill="1" applyBorder="1" applyAlignment="1">
      <alignment horizontal="center" vertical="center"/>
    </xf>
    <xf numFmtId="0" fontId="16" fillId="2" borderId="29"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64" fontId="15" fillId="3" borderId="23" xfId="0" applyNumberFormat="1" applyFont="1" applyFill="1" applyBorder="1" applyAlignment="1">
      <alignment horizontal="left" vertical="center"/>
    </xf>
    <xf numFmtId="0" fontId="27" fillId="0" borderId="28" xfId="0" applyFont="1" applyBorder="1" applyAlignment="1">
      <alignment horizontal="center" vertical="center"/>
    </xf>
    <xf numFmtId="164" fontId="28" fillId="0" borderId="35" xfId="0" applyNumberFormat="1" applyFont="1" applyBorder="1" applyAlignment="1">
      <alignment horizontal="left" vertical="center"/>
    </xf>
    <xf numFmtId="0" fontId="29" fillId="0" borderId="35" xfId="0" applyFont="1" applyBorder="1" applyAlignment="1">
      <alignment horizontal="left" vertical="center"/>
    </xf>
    <xf numFmtId="0" fontId="29" fillId="0" borderId="58" xfId="0" applyFont="1" applyBorder="1" applyAlignment="1">
      <alignment horizontal="left" vertical="center"/>
    </xf>
    <xf numFmtId="0" fontId="27" fillId="0" borderId="0" xfId="0" applyFont="1" applyAlignment="1">
      <alignment horizontal="center" vertical="center"/>
    </xf>
    <xf numFmtId="49" fontId="27" fillId="0" borderId="35" xfId="0" applyNumberFormat="1" applyFont="1" applyBorder="1" applyAlignment="1">
      <alignment horizontal="center" vertical="center"/>
    </xf>
    <xf numFmtId="20" fontId="28" fillId="0" borderId="35" xfId="0" applyNumberFormat="1" applyFont="1" applyBorder="1" applyAlignment="1">
      <alignment horizontal="center" vertical="center"/>
    </xf>
    <xf numFmtId="0" fontId="27" fillId="0" borderId="59" xfId="0" applyFont="1" applyBorder="1" applyAlignment="1">
      <alignment horizontal="center" vertical="center"/>
    </xf>
    <xf numFmtId="0" fontId="30" fillId="0" borderId="60" xfId="0" applyFont="1" applyBorder="1" applyAlignment="1">
      <alignment horizontal="right" vertical="center" textRotation="90"/>
    </xf>
    <xf numFmtId="0" fontId="31" fillId="0" borderId="61" xfId="0" applyFont="1" applyBorder="1" applyAlignment="1">
      <alignment horizontal="center" vertical="center"/>
    </xf>
    <xf numFmtId="1" fontId="31" fillId="0" borderId="62" xfId="0" applyNumberFormat="1" applyFont="1" applyBorder="1" applyAlignment="1">
      <alignment horizontal="center" vertical="center"/>
    </xf>
    <xf numFmtId="1" fontId="31" fillId="0" borderId="63" xfId="0" applyNumberFormat="1" applyFont="1" applyBorder="1" applyAlignment="1">
      <alignment horizontal="center" vertical="center"/>
    </xf>
    <xf numFmtId="1" fontId="31" fillId="0" borderId="64" xfId="0" applyNumberFormat="1" applyFont="1" applyBorder="1" applyAlignment="1">
      <alignment horizontal="center" vertical="center"/>
    </xf>
    <xf numFmtId="1" fontId="31" fillId="0" borderId="64" xfId="0" applyNumberFormat="1" applyFont="1" applyBorder="1" applyAlignment="1">
      <alignment horizontal="center" vertical="center"/>
    </xf>
    <xf numFmtId="1" fontId="32" fillId="0" borderId="62" xfId="0" applyNumberFormat="1" applyFont="1" applyBorder="1" applyAlignment="1">
      <alignment horizontal="center" vertical="center"/>
    </xf>
    <xf numFmtId="1" fontId="31" fillId="0" borderId="65" xfId="0" applyNumberFormat="1" applyFont="1" applyBorder="1" applyAlignment="1">
      <alignment horizontal="center" vertical="center"/>
    </xf>
    <xf numFmtId="1" fontId="31" fillId="0" borderId="66" xfId="0" applyNumberFormat="1" applyFont="1" applyBorder="1" applyAlignment="1">
      <alignment horizontal="center" vertical="center"/>
    </xf>
    <xf numFmtId="0" fontId="27" fillId="0" borderId="29" xfId="0" applyFont="1" applyBorder="1" applyAlignment="1">
      <alignment horizontal="center" vertical="center"/>
    </xf>
    <xf numFmtId="164" fontId="28" fillId="0" borderId="34" xfId="0" applyNumberFormat="1" applyFont="1" applyBorder="1" applyAlignment="1">
      <alignment horizontal="left" vertical="center"/>
    </xf>
    <xf numFmtId="0" fontId="29" fillId="0" borderId="34" xfId="0" applyFont="1" applyBorder="1" applyAlignment="1">
      <alignment horizontal="left" vertical="center"/>
    </xf>
    <xf numFmtId="0" fontId="29" fillId="0" borderId="47" xfId="0" applyFont="1" applyBorder="1" applyAlignment="1">
      <alignment horizontal="left" vertical="center"/>
    </xf>
    <xf numFmtId="49" fontId="27" fillId="0" borderId="34" xfId="0" applyNumberFormat="1" applyFont="1" applyBorder="1" applyAlignment="1">
      <alignment horizontal="center" vertical="center"/>
    </xf>
    <xf numFmtId="20" fontId="28" fillId="0" borderId="34" xfId="0" applyNumberFormat="1" applyFont="1" applyBorder="1" applyAlignment="1">
      <alignment horizontal="center" vertical="center"/>
    </xf>
    <xf numFmtId="0" fontId="27" fillId="0" borderId="3" xfId="0" applyFont="1" applyBorder="1" applyAlignment="1">
      <alignment horizontal="center" vertical="center"/>
    </xf>
    <xf numFmtId="0" fontId="1" fillId="0" borderId="60" xfId="0" applyFont="1" applyBorder="1" applyAlignment="1">
      <alignment horizontal="right" vertical="center" textRotation="90"/>
    </xf>
    <xf numFmtId="0" fontId="31" fillId="0" borderId="67" xfId="0" applyFont="1" applyBorder="1" applyAlignment="1">
      <alignment horizontal="center" vertical="center"/>
    </xf>
    <xf numFmtId="1" fontId="31" fillId="0" borderId="68" xfId="0" applyNumberFormat="1" applyFont="1" applyBorder="1" applyAlignment="1">
      <alignment horizontal="center" vertical="center"/>
    </xf>
    <xf numFmtId="1" fontId="31" fillId="0" borderId="69" xfId="0" applyNumberFormat="1" applyFont="1" applyBorder="1" applyAlignment="1">
      <alignment horizontal="center" vertical="center"/>
    </xf>
    <xf numFmtId="1" fontId="31" fillId="0" borderId="70" xfId="0" applyNumberFormat="1" applyFont="1" applyBorder="1" applyAlignment="1">
      <alignment horizontal="center" vertical="center"/>
    </xf>
    <xf numFmtId="1" fontId="31" fillId="0" borderId="70" xfId="0" applyNumberFormat="1" applyFont="1" applyBorder="1" applyAlignment="1">
      <alignment horizontal="center" vertical="center"/>
    </xf>
    <xf numFmtId="1" fontId="32" fillId="0" borderId="68" xfId="0" applyNumberFormat="1" applyFont="1" applyBorder="1" applyAlignment="1">
      <alignment horizontal="center" vertical="center"/>
    </xf>
    <xf numFmtId="1" fontId="31" fillId="0" borderId="71" xfId="0" applyNumberFormat="1" applyFont="1" applyBorder="1" applyAlignment="1">
      <alignment horizontal="center" vertical="center"/>
    </xf>
    <xf numFmtId="1" fontId="31" fillId="0" borderId="72" xfId="0" applyNumberFormat="1" applyFont="1" applyBorder="1" applyAlignment="1">
      <alignment horizontal="center" vertical="center"/>
    </xf>
    <xf numFmtId="165" fontId="28" fillId="0" borderId="34" xfId="0" applyNumberFormat="1" applyFont="1" applyBorder="1" applyAlignment="1">
      <alignment horizontal="left" vertical="center"/>
    </xf>
    <xf numFmtId="165" fontId="29" fillId="0" borderId="34" xfId="0" applyNumberFormat="1" applyFont="1" applyBorder="1" applyAlignment="1">
      <alignment horizontal="left" vertical="center"/>
    </xf>
    <xf numFmtId="0" fontId="27" fillId="0" borderId="30" xfId="0" applyFont="1" applyBorder="1" applyAlignment="1">
      <alignment horizontal="center" vertical="center"/>
    </xf>
    <xf numFmtId="164" fontId="28" fillId="0" borderId="36" xfId="0" applyNumberFormat="1" applyFont="1" applyBorder="1" applyAlignment="1">
      <alignment horizontal="left" vertical="center"/>
    </xf>
    <xf numFmtId="0" fontId="29" fillId="0" borderId="36" xfId="0" applyFont="1" applyBorder="1" applyAlignment="1">
      <alignment horizontal="left" vertical="center"/>
    </xf>
    <xf numFmtId="0" fontId="29" fillId="0" borderId="48" xfId="0" applyFont="1" applyBorder="1" applyAlignment="1">
      <alignment horizontal="left" vertical="center"/>
    </xf>
    <xf numFmtId="0" fontId="28" fillId="0" borderId="36" xfId="0" applyFont="1" applyBorder="1" applyAlignment="1">
      <alignment horizontal="left" vertical="center"/>
    </xf>
    <xf numFmtId="0" fontId="0" fillId="0" borderId="36" xfId="0" applyBorder="1" applyAlignment="1">
      <alignment horizontal="left" vertical="center"/>
    </xf>
    <xf numFmtId="49" fontId="27" fillId="0" borderId="36" xfId="0" applyNumberFormat="1" applyFont="1" applyBorder="1" applyAlignment="1">
      <alignment horizontal="center" vertical="center"/>
    </xf>
    <xf numFmtId="20" fontId="28" fillId="0" borderId="36" xfId="0" applyNumberFormat="1" applyFont="1" applyBorder="1" applyAlignment="1">
      <alignment horizontal="center" vertical="center"/>
    </xf>
    <xf numFmtId="0" fontId="27" fillId="0" borderId="73" xfId="0" applyFont="1" applyBorder="1" applyAlignment="1">
      <alignment horizontal="center" vertical="center"/>
    </xf>
    <xf numFmtId="0" fontId="31" fillId="0" borderId="74" xfId="0" applyFont="1" applyBorder="1" applyAlignment="1">
      <alignment horizontal="center" vertical="center"/>
    </xf>
    <xf numFmtId="1" fontId="31" fillId="0" borderId="75" xfId="0" applyNumberFormat="1" applyFont="1" applyBorder="1" applyAlignment="1">
      <alignment horizontal="center" vertical="center"/>
    </xf>
    <xf numFmtId="1" fontId="31" fillId="0" borderId="76" xfId="0" applyNumberFormat="1" applyFont="1" applyBorder="1" applyAlignment="1">
      <alignment horizontal="center" vertical="center"/>
    </xf>
    <xf numFmtId="1" fontId="31" fillId="0" borderId="77" xfId="0" applyNumberFormat="1" applyFont="1" applyBorder="1" applyAlignment="1">
      <alignment horizontal="center" vertical="center"/>
    </xf>
    <xf numFmtId="1" fontId="31" fillId="0" borderId="77" xfId="0" applyNumberFormat="1" applyFont="1" applyBorder="1" applyAlignment="1">
      <alignment horizontal="center" vertical="center"/>
    </xf>
    <xf numFmtId="1" fontId="32" fillId="0" borderId="75" xfId="0" applyNumberFormat="1" applyFont="1" applyBorder="1" applyAlignment="1">
      <alignment horizontal="center" vertical="center"/>
    </xf>
    <xf numFmtId="1" fontId="31" fillId="0" borderId="78" xfId="0" applyNumberFormat="1" applyFont="1" applyBorder="1" applyAlignment="1">
      <alignment horizontal="center" vertical="center"/>
    </xf>
    <xf numFmtId="1" fontId="31" fillId="0" borderId="79" xfId="0" applyNumberFormat="1" applyFont="1" applyBorder="1" applyAlignment="1">
      <alignment horizontal="center" vertical="center"/>
    </xf>
    <xf numFmtId="0" fontId="27" fillId="0" borderId="0" xfId="0" applyFont="1" applyAlignment="1">
      <alignment horizontal="left" vertical="center"/>
    </xf>
    <xf numFmtId="164" fontId="27" fillId="0" borderId="0" xfId="0" applyNumberFormat="1" applyFont="1" applyAlignment="1">
      <alignment horizontal="center" vertical="center"/>
    </xf>
    <xf numFmtId="49" fontId="27" fillId="0" borderId="0" xfId="0" applyNumberFormat="1" applyFont="1" applyAlignment="1">
      <alignment horizontal="center" vertical="center"/>
    </xf>
    <xf numFmtId="0" fontId="30" fillId="0" borderId="0" xfId="0" applyFont="1" applyAlignment="1">
      <alignment horizontal="center" vertical="top"/>
    </xf>
    <xf numFmtId="0" fontId="30" fillId="0" borderId="0" xfId="0" quotePrefix="1" applyFont="1" applyAlignment="1">
      <alignment horizontal="center" vertical="top"/>
    </xf>
    <xf numFmtId="0" fontId="30" fillId="0" borderId="0" xfId="0" applyFont="1" applyAlignment="1">
      <alignment horizontal="center" vertical="top"/>
    </xf>
    <xf numFmtId="0" fontId="1" fillId="0" borderId="0" xfId="0" applyFont="1" applyAlignment="1">
      <alignment horizontal="center" vertical="top"/>
    </xf>
    <xf numFmtId="0" fontId="27" fillId="0" borderId="9" xfId="0" applyFont="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27" fillId="0" borderId="10" xfId="0" applyFont="1" applyBorder="1" applyAlignment="1">
      <alignment horizontal="left" vertical="center"/>
    </xf>
    <xf numFmtId="0" fontId="0" fillId="0" borderId="10" xfId="0" applyBorder="1" applyAlignment="1">
      <alignment horizontal="left" vertical="center"/>
    </xf>
    <xf numFmtId="0" fontId="27" fillId="0" borderId="59" xfId="0" applyFont="1" applyBorder="1" applyAlignment="1">
      <alignment horizontal="left" vertical="center"/>
    </xf>
    <xf numFmtId="0" fontId="0" fillId="0" borderId="35" xfId="0" applyBorder="1" applyAlignment="1">
      <alignment horizontal="left" vertical="center"/>
    </xf>
    <xf numFmtId="0" fontId="0" fillId="0" borderId="35" xfId="0" applyBorder="1" applyAlignment="1">
      <alignment vertical="center"/>
    </xf>
    <xf numFmtId="0" fontId="0" fillId="0" borderId="80" xfId="0" applyBorder="1" applyAlignment="1">
      <alignment vertical="center" textRotation="69" shrinkToFit="1"/>
    </xf>
    <xf numFmtId="0" fontId="33" fillId="0" borderId="12" xfId="0" applyFont="1" applyBorder="1" applyAlignment="1">
      <alignment horizontal="center" vertical="center"/>
    </xf>
    <xf numFmtId="0" fontId="33" fillId="0" borderId="1" xfId="0" applyFont="1" applyBorder="1" applyAlignment="1">
      <alignment horizontal="center" vertical="center"/>
    </xf>
    <xf numFmtId="0" fontId="33" fillId="0" borderId="13" xfId="0" applyFont="1" applyBorder="1" applyAlignment="1">
      <alignment horizontal="center" vertical="center"/>
    </xf>
    <xf numFmtId="0" fontId="33" fillId="0" borderId="50" xfId="0" applyFont="1" applyBorder="1" applyAlignment="1">
      <alignment horizontal="center" vertical="center"/>
    </xf>
    <xf numFmtId="164" fontId="33" fillId="0" borderId="55" xfId="0" applyNumberFormat="1" applyFont="1" applyBorder="1" applyAlignment="1">
      <alignment horizontal="center" vertical="center"/>
    </xf>
    <xf numFmtId="164" fontId="33" fillId="0" borderId="81" xfId="0" applyNumberFormat="1" applyFont="1" applyBorder="1" applyAlignment="1">
      <alignment horizontal="center" vertical="center"/>
    </xf>
    <xf numFmtId="49" fontId="33" fillId="0" borderId="1" xfId="0" applyNumberFormat="1" applyFont="1" applyBorder="1" applyAlignment="1">
      <alignment horizontal="center" vertical="center"/>
    </xf>
    <xf numFmtId="0" fontId="33" fillId="0" borderId="82" xfId="0" applyFont="1" applyBorder="1" applyAlignment="1">
      <alignment horizontal="center" vertical="center"/>
    </xf>
    <xf numFmtId="0" fontId="33" fillId="0" borderId="55" xfId="0" applyFont="1" applyBorder="1" applyAlignment="1">
      <alignment horizontal="center" vertical="center"/>
    </xf>
    <xf numFmtId="0" fontId="33" fillId="0" borderId="81" xfId="0" applyFont="1" applyBorder="1" applyAlignment="1">
      <alignment horizontal="center" vertical="center"/>
    </xf>
    <xf numFmtId="0" fontId="34" fillId="0" borderId="55" xfId="0" applyFont="1" applyBorder="1" applyAlignment="1">
      <alignment horizontal="center" vertical="center"/>
    </xf>
    <xf numFmtId="164" fontId="33" fillId="0" borderId="83" xfId="0" applyNumberFormat="1" applyFont="1" applyBorder="1" applyAlignment="1">
      <alignment horizontal="center" vertical="center"/>
    </xf>
    <xf numFmtId="0" fontId="0" fillId="0" borderId="27" xfId="0" applyBorder="1" applyAlignment="1">
      <alignment vertical="center" textRotation="69" shrinkToFit="1"/>
    </xf>
    <xf numFmtId="0" fontId="35" fillId="0" borderId="12" xfId="0" applyFont="1" applyBorder="1" applyAlignment="1">
      <alignment horizontal="center" vertical="center"/>
    </xf>
    <xf numFmtId="0" fontId="36" fillId="0" borderId="1" xfId="0" applyFont="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13" xfId="0" applyFont="1" applyBorder="1" applyAlignment="1">
      <alignment horizontal="left" vertical="center"/>
    </xf>
    <xf numFmtId="0" fontId="28" fillId="0" borderId="50" xfId="0" applyFont="1" applyBorder="1" applyAlignment="1">
      <alignment horizontal="center" vertical="center"/>
    </xf>
    <xf numFmtId="164" fontId="28" fillId="0" borderId="55" xfId="0" applyNumberFormat="1" applyFont="1" applyBorder="1" applyAlignment="1">
      <alignment horizontal="center" vertical="center"/>
    </xf>
    <xf numFmtId="164" fontId="28" fillId="0" borderId="81" xfId="0" applyNumberFormat="1" applyFont="1" applyBorder="1" applyAlignment="1">
      <alignment horizontal="center" vertical="center"/>
    </xf>
    <xf numFmtId="49" fontId="28" fillId="0" borderId="1" xfId="0" quotePrefix="1" applyNumberFormat="1" applyFont="1" applyBorder="1" applyAlignment="1">
      <alignment horizontal="center" vertical="center"/>
    </xf>
    <xf numFmtId="0" fontId="28" fillId="0" borderId="82" xfId="0" applyFont="1" applyBorder="1" applyAlignment="1">
      <alignment horizontal="center" vertical="center"/>
    </xf>
    <xf numFmtId="0" fontId="28" fillId="0" borderId="55" xfId="0" applyFont="1" applyBorder="1" applyAlignment="1">
      <alignment horizontal="center" vertical="center"/>
    </xf>
    <xf numFmtId="0" fontId="28" fillId="0" borderId="81" xfId="0" applyFont="1" applyBorder="1" applyAlignment="1">
      <alignment horizontal="center" vertical="center"/>
    </xf>
    <xf numFmtId="164" fontId="27" fillId="0" borderId="83" xfId="0" applyNumberFormat="1" applyFont="1" applyBorder="1" applyAlignment="1">
      <alignment horizontal="center" vertical="center"/>
    </xf>
    <xf numFmtId="0" fontId="28" fillId="0" borderId="13" xfId="0" applyFont="1" applyBorder="1" applyAlignment="1">
      <alignment horizontal="center" vertical="center"/>
    </xf>
    <xf numFmtId="49" fontId="28" fillId="0" borderId="1" xfId="0" applyNumberFormat="1" applyFont="1" applyBorder="1" applyAlignment="1">
      <alignment horizontal="center" vertical="center"/>
    </xf>
    <xf numFmtId="0" fontId="35"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5" xfId="0" quotePrefix="1" applyFont="1" applyBorder="1" applyAlignment="1">
      <alignment horizontal="center" vertical="center"/>
    </xf>
    <xf numFmtId="0" fontId="28" fillId="0" borderId="16" xfId="0" applyFont="1" applyBorder="1" applyAlignment="1">
      <alignment horizontal="left" vertical="center"/>
    </xf>
    <xf numFmtId="0" fontId="28" fillId="0" borderId="51" xfId="0" applyFont="1" applyBorder="1" applyAlignment="1">
      <alignment horizontal="center" vertical="center"/>
    </xf>
    <xf numFmtId="164" fontId="28" fillId="0" borderId="56" xfId="0" applyNumberFormat="1" applyFont="1" applyBorder="1" applyAlignment="1">
      <alignment horizontal="center" vertical="center"/>
    </xf>
    <xf numFmtId="164" fontId="28" fillId="0" borderId="57" xfId="0" applyNumberFormat="1" applyFont="1" applyBorder="1" applyAlignment="1">
      <alignment horizontal="center" vertical="center"/>
    </xf>
    <xf numFmtId="49" fontId="28" fillId="0" borderId="15" xfId="0" applyNumberFormat="1" applyFont="1" applyBorder="1" applyAlignment="1">
      <alignment horizontal="center" vertical="center"/>
    </xf>
    <xf numFmtId="0" fontId="28" fillId="0" borderId="84"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164" fontId="27" fillId="0" borderId="85" xfId="0" applyNumberFormat="1" applyFont="1" applyBorder="1" applyAlignment="1">
      <alignment horizontal="center" vertical="center"/>
    </xf>
    <xf numFmtId="0" fontId="28" fillId="0" borderId="16"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24</xdr:col>
      <xdr:colOff>80451</xdr:colOff>
      <xdr:row>0</xdr:row>
      <xdr:rowOff>51227</xdr:rowOff>
    </xdr:from>
    <xdr:ext cx="1238250" cy="13785089"/>
    <xdr:sp macro="" textlink="">
      <xdr:nvSpPr>
        <xdr:cNvPr id="3" name="TextBox 2">
          <a:extLst>
            <a:ext uri="{FF2B5EF4-FFF2-40B4-BE49-F238E27FC236}">
              <a16:creationId xmlns:a16="http://schemas.microsoft.com/office/drawing/2014/main" id="{30EA82FE-A200-43F3-8DD8-79B285F07A9A}"/>
            </a:ext>
          </a:extLst>
        </xdr:cNvPr>
        <xdr:cNvSpPr txBox="1"/>
      </xdr:nvSpPr>
      <xdr:spPr>
        <a:xfrm>
          <a:off x="21052162" y="51227"/>
          <a:ext cx="1238250" cy="1378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500" b="1" baseline="0">
              <a:latin typeface="Arial" panose="020B0604020202020204" pitchFamily="34" charset="0"/>
              <a:cs typeface="Arial" panose="020B0604020202020204" pitchFamily="34" charset="0"/>
            </a:rPr>
            <a:t>OFFENCES </a:t>
          </a:r>
        </a:p>
        <a:p>
          <a:pPr algn="ctr"/>
          <a:r>
            <a:rPr lang="en-GB" sz="1500" baseline="0">
              <a:latin typeface="Arial" panose="020B0604020202020204" pitchFamily="34" charset="0"/>
              <a:cs typeface="Arial" panose="020B0604020202020204" pitchFamily="34" charset="0"/>
            </a:rPr>
            <a:t>ABUSE</a:t>
          </a:r>
        </a:p>
        <a:p>
          <a:pPr algn="ctr"/>
          <a:r>
            <a:rPr lang="en-GB" sz="1500" baseline="0">
              <a:latin typeface="Arial" panose="020B0604020202020204" pitchFamily="34" charset="0"/>
              <a:cs typeface="Arial" panose="020B0604020202020204" pitchFamily="34" charset="0"/>
            </a:rPr>
            <a:t>AGGR</a:t>
          </a:r>
        </a:p>
        <a:p>
          <a:pPr algn="ctr"/>
          <a:r>
            <a:rPr lang="en-GB" sz="1500" baseline="0">
              <a:latin typeface="Arial" panose="020B0604020202020204" pitchFamily="34" charset="0"/>
              <a:cs typeface="Arial" panose="020B0604020202020204" pitchFamily="34" charset="0"/>
            </a:rPr>
            <a:t>BDYCH</a:t>
          </a:r>
        </a:p>
        <a:p>
          <a:pPr algn="ctr"/>
          <a:r>
            <a:rPr lang="en-GB" sz="1500" baseline="0">
              <a:latin typeface="Arial" panose="020B0604020202020204" pitchFamily="34" charset="0"/>
              <a:cs typeface="Arial" panose="020B0604020202020204" pitchFamily="34" charset="0"/>
            </a:rPr>
            <a:t>BOARD</a:t>
          </a:r>
        </a:p>
        <a:p>
          <a:pPr algn="ctr"/>
          <a:r>
            <a:rPr lang="en-GB" sz="1500" baseline="0">
              <a:latin typeface="Arial" panose="020B0604020202020204" pitchFamily="34" charset="0"/>
              <a:cs typeface="Arial" panose="020B0604020202020204" pitchFamily="34" charset="0"/>
            </a:rPr>
            <a:t>BR-ST</a:t>
          </a:r>
        </a:p>
        <a:p>
          <a:pPr algn="ctr"/>
          <a:r>
            <a:rPr lang="en-GB" sz="1500" baseline="0">
              <a:latin typeface="Arial" panose="020B0604020202020204" pitchFamily="34" charset="0"/>
              <a:cs typeface="Arial" panose="020B0604020202020204" pitchFamily="34" charset="0"/>
            </a:rPr>
            <a:t>BUT-E</a:t>
          </a:r>
        </a:p>
        <a:p>
          <a:pPr algn="ctr"/>
          <a:r>
            <a:rPr lang="en-GB" sz="1500" baseline="0">
              <a:latin typeface="Arial" panose="020B0604020202020204" pitchFamily="34" charset="0"/>
              <a:cs typeface="Arial" panose="020B0604020202020204" pitchFamily="34" charset="0"/>
            </a:rPr>
            <a:t>CHARG</a:t>
          </a:r>
        </a:p>
        <a:p>
          <a:pPr algn="ctr"/>
          <a:r>
            <a:rPr lang="en-GB" sz="1500" baseline="0">
              <a:latin typeface="Arial" panose="020B0604020202020204" pitchFamily="34" charset="0"/>
              <a:cs typeface="Arial" panose="020B0604020202020204" pitchFamily="34" charset="0"/>
            </a:rPr>
            <a:t>CHE-B</a:t>
          </a:r>
        </a:p>
        <a:p>
          <a:pPr algn="ctr"/>
          <a:r>
            <a:rPr lang="en-GB" sz="1500" baseline="0">
              <a:latin typeface="Arial" panose="020B0604020202020204" pitchFamily="34" charset="0"/>
              <a:cs typeface="Arial" panose="020B0604020202020204" pitchFamily="34" charset="0"/>
            </a:rPr>
            <a:t>CHE-HN</a:t>
          </a:r>
        </a:p>
        <a:p>
          <a:pPr algn="ctr"/>
          <a:r>
            <a:rPr lang="en-GB" sz="1500" baseline="0">
              <a:latin typeface="Arial" panose="020B0604020202020204" pitchFamily="34" charset="0"/>
              <a:cs typeface="Arial" panose="020B0604020202020204" pitchFamily="34" charset="0"/>
            </a:rPr>
            <a:t>CLIP</a:t>
          </a:r>
        </a:p>
        <a:p>
          <a:pPr algn="ctr"/>
          <a:r>
            <a:rPr lang="en-GB" sz="1500" baseline="0">
              <a:latin typeface="Arial" panose="020B0604020202020204" pitchFamily="34" charset="0"/>
              <a:cs typeface="Arial" panose="020B0604020202020204" pitchFamily="34" charset="0"/>
            </a:rPr>
            <a:t>CROSS</a:t>
          </a:r>
        </a:p>
        <a:p>
          <a:pPr algn="ctr"/>
          <a:r>
            <a:rPr lang="en-GB" sz="1500" baseline="0">
              <a:latin typeface="Arial" panose="020B0604020202020204" pitchFamily="34" charset="0"/>
              <a:cs typeface="Arial" panose="020B0604020202020204" pitchFamily="34" charset="0"/>
            </a:rPr>
            <a:t>DELAY</a:t>
          </a:r>
        </a:p>
        <a:p>
          <a:pPr algn="ctr"/>
          <a:r>
            <a:rPr lang="en-GB" sz="1500" baseline="0">
              <a:latin typeface="Arial" panose="020B0604020202020204" pitchFamily="34" charset="0"/>
              <a:cs typeface="Arial" panose="020B0604020202020204" pitchFamily="34" charset="0"/>
            </a:rPr>
            <a:t>DIVE</a:t>
          </a:r>
        </a:p>
        <a:p>
          <a:pPr algn="ctr"/>
          <a:r>
            <a:rPr lang="en-GB" sz="1500" baseline="0">
              <a:latin typeface="Arial" panose="020B0604020202020204" pitchFamily="34" charset="0"/>
              <a:cs typeface="Arial" panose="020B0604020202020204" pitchFamily="34" charset="0"/>
            </a:rPr>
            <a:t>ELBOW</a:t>
          </a:r>
        </a:p>
        <a:p>
          <a:pPr algn="ctr"/>
          <a:r>
            <a:rPr lang="en-GB" sz="1500" baseline="0">
              <a:latin typeface="Arial" panose="020B0604020202020204" pitchFamily="34" charset="0"/>
              <a:cs typeface="Arial" panose="020B0604020202020204" pitchFamily="34" charset="0"/>
            </a:rPr>
            <a:t>F-OFF</a:t>
          </a:r>
        </a:p>
        <a:p>
          <a:pPr algn="ctr"/>
          <a:r>
            <a:rPr lang="en-GB" sz="1500" baseline="0">
              <a:latin typeface="Arial" panose="020B0604020202020204" pitchFamily="34" charset="0"/>
              <a:cs typeface="Arial" panose="020B0604020202020204" pitchFamily="34" charset="0"/>
            </a:rPr>
            <a:t>FIGHT</a:t>
          </a:r>
        </a:p>
        <a:p>
          <a:pPr algn="ctr"/>
          <a:r>
            <a:rPr lang="en-GB" sz="1500" baseline="0">
              <a:latin typeface="Arial" panose="020B0604020202020204" pitchFamily="34" charset="0"/>
              <a:cs typeface="Arial" panose="020B0604020202020204" pitchFamily="34" charset="0"/>
            </a:rPr>
            <a:t>GA-MI</a:t>
          </a:r>
        </a:p>
        <a:p>
          <a:pPr algn="ctr"/>
          <a:r>
            <a:rPr lang="en-GB" sz="1500" baseline="0">
              <a:latin typeface="Arial" panose="020B0604020202020204" pitchFamily="34" charset="0"/>
              <a:cs typeface="Arial" panose="020B0604020202020204" pitchFamily="34" charset="0"/>
            </a:rPr>
            <a:t>G-INTF</a:t>
          </a:r>
        </a:p>
        <a:p>
          <a:pPr algn="ctr"/>
          <a:r>
            <a:rPr lang="en-GB" sz="1500" baseline="0">
              <a:latin typeface="Arial" panose="020B0604020202020204" pitchFamily="34" charset="0"/>
              <a:cs typeface="Arial" panose="020B0604020202020204" pitchFamily="34" charset="0"/>
            </a:rPr>
            <a:t>HANDP</a:t>
          </a:r>
        </a:p>
        <a:p>
          <a:pPr algn="ctr"/>
          <a:r>
            <a:rPr lang="en-GB" sz="1500" baseline="0">
              <a:latin typeface="Arial" panose="020B0604020202020204" pitchFamily="34" charset="0"/>
              <a:cs typeface="Arial" panose="020B0604020202020204" pitchFamily="34" charset="0"/>
            </a:rPr>
            <a:t>H-BUT</a:t>
          </a:r>
        </a:p>
        <a:p>
          <a:pPr algn="ctr"/>
          <a:r>
            <a:rPr lang="en-GB" sz="1500" baseline="0">
              <a:latin typeface="Arial" panose="020B0604020202020204" pitchFamily="34" charset="0"/>
              <a:cs typeface="Arial" panose="020B0604020202020204" pitchFamily="34" charset="0"/>
            </a:rPr>
            <a:t>HI-ST</a:t>
          </a:r>
        </a:p>
        <a:p>
          <a:pPr algn="ctr"/>
          <a:r>
            <a:rPr lang="en-GB" sz="1500" baseline="0">
              <a:latin typeface="Arial" panose="020B0604020202020204" pitchFamily="34" charset="0"/>
              <a:cs typeface="Arial" panose="020B0604020202020204" pitchFamily="34" charset="0"/>
            </a:rPr>
            <a:t>HOLD</a:t>
          </a:r>
        </a:p>
        <a:p>
          <a:pPr algn="ctr"/>
          <a:r>
            <a:rPr lang="en-GB" sz="1500" baseline="0">
              <a:latin typeface="Arial" panose="020B0604020202020204" pitchFamily="34" charset="0"/>
              <a:cs typeface="Arial" panose="020B0604020202020204" pitchFamily="34" charset="0"/>
            </a:rPr>
            <a:t>HO-ST</a:t>
          </a:r>
        </a:p>
        <a:p>
          <a:pPr algn="ctr"/>
          <a:r>
            <a:rPr lang="en-GB" sz="1500" baseline="0">
              <a:latin typeface="Arial" panose="020B0604020202020204" pitchFamily="34" charset="0"/>
              <a:cs typeface="Arial" panose="020B0604020202020204" pitchFamily="34" charset="0"/>
            </a:rPr>
            <a:t>HOOK</a:t>
          </a:r>
        </a:p>
        <a:p>
          <a:pPr algn="ctr"/>
          <a:r>
            <a:rPr lang="en-GB" sz="1500" baseline="0">
              <a:latin typeface="Arial" panose="020B0604020202020204" pitchFamily="34" charset="0"/>
              <a:cs typeface="Arial" panose="020B0604020202020204" pitchFamily="34" charset="0"/>
            </a:rPr>
            <a:t>IL-EQ</a:t>
          </a:r>
        </a:p>
        <a:p>
          <a:pPr algn="ctr"/>
          <a:r>
            <a:rPr lang="en-GB" sz="1500" baseline="0">
              <a:latin typeface="Arial" panose="020B0604020202020204" pitchFamily="34" charset="0"/>
              <a:cs typeface="Arial" panose="020B0604020202020204" pitchFamily="34" charset="0"/>
            </a:rPr>
            <a:t>IL-ST</a:t>
          </a:r>
        </a:p>
        <a:p>
          <a:pPr algn="ctr"/>
          <a:r>
            <a:rPr lang="en-GB" sz="1500" baseline="0">
              <a:latin typeface="Arial" panose="020B0604020202020204" pitchFamily="34" charset="0"/>
              <a:cs typeface="Arial" panose="020B0604020202020204" pitchFamily="34" charset="0"/>
            </a:rPr>
            <a:t>IL-SUB</a:t>
          </a:r>
        </a:p>
        <a:p>
          <a:pPr algn="ctr"/>
          <a:r>
            <a:rPr lang="en-GB" sz="1500" baseline="0">
              <a:latin typeface="Arial" panose="020B0604020202020204" pitchFamily="34" charset="0"/>
              <a:cs typeface="Arial" panose="020B0604020202020204" pitchFamily="34" charset="0"/>
            </a:rPr>
            <a:t>INTRF</a:t>
          </a:r>
        </a:p>
        <a:p>
          <a:pPr algn="ctr"/>
          <a:r>
            <a:rPr lang="en-GB" sz="1500" baseline="0">
              <a:latin typeface="Arial" panose="020B0604020202020204" pitchFamily="34" charset="0"/>
              <a:cs typeface="Arial" panose="020B0604020202020204" pitchFamily="34" charset="0"/>
            </a:rPr>
            <a:t>INSTIG</a:t>
          </a:r>
        </a:p>
        <a:p>
          <a:pPr algn="ctr"/>
          <a:r>
            <a:rPr lang="en-GB" sz="1500" baseline="0">
              <a:latin typeface="Arial" panose="020B0604020202020204" pitchFamily="34" charset="0"/>
              <a:cs typeface="Arial" panose="020B0604020202020204" pitchFamily="34" charset="0"/>
            </a:rPr>
            <a:t>KICK</a:t>
          </a:r>
        </a:p>
        <a:p>
          <a:pPr algn="ctr"/>
          <a:r>
            <a:rPr lang="en-GB" sz="1500" baseline="0">
              <a:latin typeface="Arial" panose="020B0604020202020204" pitchFamily="34" charset="0"/>
              <a:cs typeface="Arial" panose="020B0604020202020204" pitchFamily="34" charset="0"/>
            </a:rPr>
            <a:t>KNEE</a:t>
          </a:r>
        </a:p>
        <a:p>
          <a:pPr algn="ctr"/>
          <a:r>
            <a:rPr lang="en-GB" sz="1500" baseline="0">
              <a:latin typeface="Arial" panose="020B0604020202020204" pitchFamily="34" charset="0"/>
              <a:cs typeface="Arial" panose="020B0604020202020204" pitchFamily="34" charset="0"/>
            </a:rPr>
            <a:t>L-CRE</a:t>
          </a:r>
        </a:p>
        <a:p>
          <a:pPr algn="ctr"/>
          <a:r>
            <a:rPr lang="en-GB" sz="1500" baseline="0">
              <a:latin typeface="Arial" panose="020B0604020202020204" pitchFamily="34" charset="0"/>
              <a:cs typeface="Arial" panose="020B0604020202020204" pitchFamily="34" charset="0"/>
            </a:rPr>
            <a:t>L-PLB</a:t>
          </a:r>
        </a:p>
        <a:p>
          <a:pPr algn="ctr"/>
          <a:r>
            <a:rPr lang="en-GB" sz="1500" baseline="0">
              <a:latin typeface="Arial" panose="020B0604020202020204" pitchFamily="34" charset="0"/>
              <a:cs typeface="Arial" panose="020B0604020202020204" pitchFamily="34" charset="0"/>
            </a:rPr>
            <a:t>MISC</a:t>
          </a:r>
        </a:p>
        <a:p>
          <a:pPr algn="ctr"/>
          <a:r>
            <a:rPr lang="en-GB" sz="1500" baseline="0">
              <a:latin typeface="Arial" panose="020B0604020202020204" pitchFamily="34" charset="0"/>
              <a:cs typeface="Arial" panose="020B0604020202020204" pitchFamily="34" charset="0"/>
            </a:rPr>
            <a:t>PEN-S</a:t>
          </a:r>
        </a:p>
        <a:p>
          <a:pPr algn="ctr"/>
          <a:r>
            <a:rPr lang="en-GB" sz="1500" baseline="0">
              <a:latin typeface="Arial" panose="020B0604020202020204" pitchFamily="34" charset="0"/>
              <a:cs typeface="Arial" panose="020B0604020202020204" pitchFamily="34" charset="0"/>
            </a:rPr>
            <a:t>PH-ABU</a:t>
          </a:r>
        </a:p>
        <a:p>
          <a:pPr algn="ctr"/>
          <a:r>
            <a:rPr lang="en-GB" sz="1500" baseline="0">
              <a:latin typeface="Arial" panose="020B0604020202020204" pitchFamily="34" charset="0"/>
              <a:cs typeface="Arial" panose="020B0604020202020204" pitchFamily="34" charset="0"/>
            </a:rPr>
            <a:t>REFUS</a:t>
          </a:r>
        </a:p>
        <a:p>
          <a:pPr algn="ctr"/>
          <a:r>
            <a:rPr lang="en-GB" sz="1500" baseline="0">
              <a:latin typeface="Arial" panose="020B0604020202020204" pitchFamily="34" charset="0"/>
              <a:cs typeface="Arial" panose="020B0604020202020204" pitchFamily="34" charset="0"/>
            </a:rPr>
            <a:t>ROUGH</a:t>
          </a:r>
        </a:p>
        <a:p>
          <a:pPr algn="ctr"/>
          <a:r>
            <a:rPr lang="en-GB" sz="1500" baseline="0">
              <a:latin typeface="Arial" panose="020B0604020202020204" pitchFamily="34" charset="0"/>
              <a:cs typeface="Arial" panose="020B0604020202020204" pitchFamily="34" charset="0"/>
            </a:rPr>
            <a:t>SLASH</a:t>
          </a:r>
        </a:p>
        <a:p>
          <a:pPr algn="ctr"/>
          <a:r>
            <a:rPr lang="en-GB" sz="1500" baseline="0">
              <a:latin typeface="Arial" panose="020B0604020202020204" pitchFamily="34" charset="0"/>
              <a:cs typeface="Arial" panose="020B0604020202020204" pitchFamily="34" charset="0"/>
            </a:rPr>
            <a:t>SLEW</a:t>
          </a:r>
        </a:p>
        <a:p>
          <a:pPr algn="ctr"/>
          <a:r>
            <a:rPr lang="en-GB" sz="1500" baseline="0">
              <a:latin typeface="Arial" panose="020B0604020202020204" pitchFamily="34" charset="0"/>
              <a:cs typeface="Arial" panose="020B0604020202020204" pitchFamily="34" charset="0"/>
            </a:rPr>
            <a:t>SPEAR</a:t>
          </a:r>
        </a:p>
        <a:p>
          <a:pPr algn="ctr"/>
          <a:r>
            <a:rPr lang="en-GB" sz="1500" baseline="0">
              <a:latin typeface="Arial" panose="020B0604020202020204" pitchFamily="34" charset="0"/>
              <a:cs typeface="Arial" panose="020B0604020202020204" pitchFamily="34" charset="0"/>
            </a:rPr>
            <a:t>THR-EQ</a:t>
          </a:r>
        </a:p>
        <a:p>
          <a:pPr algn="ctr"/>
          <a:r>
            <a:rPr lang="en-GB" sz="1500" baseline="0">
              <a:latin typeface="Arial" panose="020B0604020202020204" pitchFamily="34" charset="0"/>
              <a:cs typeface="Arial" panose="020B0604020202020204" pitchFamily="34" charset="0"/>
            </a:rPr>
            <a:t>TOO-M</a:t>
          </a:r>
        </a:p>
        <a:p>
          <a:pPr algn="ctr"/>
          <a:r>
            <a:rPr lang="en-GB" sz="1500" baseline="0">
              <a:latin typeface="Arial" panose="020B0604020202020204" pitchFamily="34" charset="0"/>
              <a:cs typeface="Arial" panose="020B0604020202020204" pitchFamily="34" charset="0"/>
            </a:rPr>
            <a:t>TRIP</a:t>
          </a:r>
        </a:p>
        <a:p>
          <a:pPr algn="ctr"/>
          <a:r>
            <a:rPr lang="en-GB" sz="1500" baseline="0">
              <a:latin typeface="Arial" panose="020B0604020202020204" pitchFamily="34" charset="0"/>
              <a:cs typeface="Arial" panose="020B0604020202020204" pitchFamily="34" charset="0"/>
            </a:rPr>
            <a:t>UN-SP</a:t>
          </a:r>
          <a:endParaRPr lang="en-GB" sz="1500">
            <a:latin typeface="Arial" panose="020B0604020202020204" pitchFamily="34" charset="0"/>
            <a:cs typeface="Arial" panose="020B0604020202020204" pitchFamily="34" charset="0"/>
          </a:endParaRPr>
        </a:p>
        <a:p>
          <a:pPr algn="ctr"/>
          <a:endParaRPr lang="en-GB" sz="1500">
            <a:latin typeface="Arial" panose="020B0604020202020204" pitchFamily="34" charset="0"/>
            <a:cs typeface="Arial" panose="020B0604020202020204" pitchFamily="34" charset="0"/>
          </a:endParaRPr>
        </a:p>
        <a:p>
          <a:pPr algn="ctr"/>
          <a:r>
            <a:rPr lang="en-GB" sz="1500" b="1">
              <a:latin typeface="Arial" panose="020B0604020202020204" pitchFamily="34" charset="0"/>
              <a:cs typeface="Arial" panose="020B0604020202020204" pitchFamily="34" charset="0"/>
            </a:rPr>
            <a:t>GOAL</a:t>
          </a:r>
          <a:r>
            <a:rPr lang="en-GB" sz="1500" b="1" baseline="0">
              <a:latin typeface="Arial" panose="020B0604020202020204" pitchFamily="34" charset="0"/>
              <a:cs typeface="Arial" panose="020B0604020202020204" pitchFamily="34" charset="0"/>
            </a:rPr>
            <a:t> TYPES</a:t>
          </a:r>
        </a:p>
        <a:p>
          <a:pPr algn="ctr"/>
          <a:r>
            <a:rPr lang="en-GB" sz="1500" baseline="0">
              <a:latin typeface="Arial" panose="020B0604020202020204" pitchFamily="34" charset="0"/>
              <a:cs typeface="Arial" panose="020B0604020202020204" pitchFamily="34" charset="0"/>
            </a:rPr>
            <a:t>E</a:t>
          </a:r>
        </a:p>
        <a:p>
          <a:pPr algn="ctr"/>
          <a:r>
            <a:rPr lang="en-GB" sz="1500" baseline="0">
              <a:latin typeface="Arial" panose="020B0604020202020204" pitchFamily="34" charset="0"/>
              <a:cs typeface="Arial" panose="020B0604020202020204" pitchFamily="34" charset="0"/>
            </a:rPr>
            <a:t>PP</a:t>
          </a:r>
        </a:p>
        <a:p>
          <a:pPr algn="ctr"/>
          <a:r>
            <a:rPr lang="en-GB" sz="1500" baseline="0">
              <a:latin typeface="Arial" panose="020B0604020202020204" pitchFamily="34" charset="0"/>
              <a:cs typeface="Arial" panose="020B0604020202020204" pitchFamily="34" charset="0"/>
            </a:rPr>
            <a:t>SH</a:t>
          </a:r>
        </a:p>
        <a:p>
          <a:pPr algn="ctr"/>
          <a:r>
            <a:rPr lang="en-GB" sz="1500" baseline="0">
              <a:latin typeface="Arial" panose="020B0604020202020204" pitchFamily="34" charset="0"/>
              <a:cs typeface="Arial" panose="020B0604020202020204" pitchFamily="34" charset="0"/>
            </a:rPr>
            <a:t>DP</a:t>
          </a:r>
        </a:p>
        <a:p>
          <a:pPr algn="ctr"/>
          <a:r>
            <a:rPr lang="en-GB" sz="1500" baseline="0">
              <a:latin typeface="Arial" panose="020B0604020202020204" pitchFamily="34" charset="0"/>
              <a:cs typeface="Arial" panose="020B0604020202020204" pitchFamily="34" charset="0"/>
            </a:rPr>
            <a:t>PS</a:t>
          </a:r>
        </a:p>
        <a:p>
          <a:pPr algn="ctr"/>
          <a:r>
            <a:rPr lang="en-GB" sz="1500" baseline="0">
              <a:latin typeface="Arial" panose="020B0604020202020204" pitchFamily="34" charset="0"/>
              <a:cs typeface="Arial" panose="020B0604020202020204" pitchFamily="34" charset="0"/>
            </a:rPr>
            <a:t>PG</a:t>
          </a:r>
        </a:p>
        <a:p>
          <a:pPr algn="ctr"/>
          <a:r>
            <a:rPr lang="en-GB" sz="1500" baseline="0">
              <a:latin typeface="Arial" panose="020B0604020202020204" pitchFamily="34" charset="0"/>
              <a:cs typeface="Arial" panose="020B0604020202020204" pitchFamily="34" charset="0"/>
            </a:rPr>
            <a:t>EN</a:t>
          </a:r>
        </a:p>
        <a:p>
          <a:pPr algn="ctr"/>
          <a:br>
            <a:rPr lang="en-GB" sz="1500" baseline="0">
              <a:latin typeface="Arial" panose="020B0604020202020204" pitchFamily="34" charset="0"/>
              <a:cs typeface="Arial" panose="020B0604020202020204" pitchFamily="34" charset="0"/>
            </a:rPr>
          </a:br>
          <a:r>
            <a:rPr lang="en-GB" sz="1500" b="1" baseline="0">
              <a:latin typeface="Arial" panose="020B0604020202020204" pitchFamily="34" charset="0"/>
              <a:cs typeface="Arial" panose="020B0604020202020204" pitchFamily="34" charset="0"/>
            </a:rPr>
            <a:t>ROLES</a:t>
          </a:r>
        </a:p>
        <a:p>
          <a:pPr algn="l"/>
          <a:r>
            <a:rPr lang="en-GB" sz="1500" baseline="0">
              <a:latin typeface="Arial" panose="020B0604020202020204" pitchFamily="34" charset="0"/>
              <a:cs typeface="Arial" panose="020B0604020202020204" pitchFamily="34" charset="0"/>
            </a:rPr>
            <a:t>  C </a:t>
          </a:r>
          <a:r>
            <a:rPr lang="en-GB" sz="1200" baseline="0">
              <a:latin typeface="Arial" panose="020B0604020202020204" pitchFamily="34" charset="0"/>
              <a:cs typeface="Arial" panose="020B0604020202020204" pitchFamily="34" charset="0"/>
            </a:rPr>
            <a:t>- Captain</a:t>
          </a:r>
          <a:br>
            <a:rPr lang="en-GB" sz="1500" baseline="0">
              <a:latin typeface="Arial" panose="020B0604020202020204" pitchFamily="34" charset="0"/>
              <a:cs typeface="Arial" panose="020B0604020202020204" pitchFamily="34" charset="0"/>
            </a:rPr>
          </a:br>
          <a:r>
            <a:rPr lang="en-GB" sz="1500" baseline="0">
              <a:latin typeface="Arial" panose="020B0604020202020204" pitchFamily="34" charset="0"/>
              <a:cs typeface="Arial" panose="020B0604020202020204" pitchFamily="34" charset="0"/>
            </a:rPr>
            <a:t>  A </a:t>
          </a:r>
          <a:r>
            <a:rPr lang="en-GB" sz="1200" baseline="0">
              <a:latin typeface="Arial" panose="020B0604020202020204" pitchFamily="34" charset="0"/>
              <a:cs typeface="Arial" panose="020B0604020202020204" pitchFamily="34" charset="0"/>
            </a:rPr>
            <a:t>- Alternate</a:t>
          </a:r>
          <a:br>
            <a:rPr lang="en-GB" sz="1500" baseline="0">
              <a:latin typeface="Arial" panose="020B0604020202020204" pitchFamily="34" charset="0"/>
              <a:cs typeface="Arial" panose="020B0604020202020204" pitchFamily="34" charset="0"/>
            </a:rPr>
          </a:br>
          <a:r>
            <a:rPr lang="en-GB" sz="1500" baseline="0">
              <a:latin typeface="Arial" panose="020B0604020202020204" pitchFamily="34" charset="0"/>
              <a:cs typeface="Arial" panose="020B0604020202020204" pitchFamily="34" charset="0"/>
            </a:rPr>
            <a:t>  S </a:t>
          </a:r>
          <a:r>
            <a:rPr lang="en-GB" sz="1200" baseline="0">
              <a:latin typeface="Arial" panose="020B0604020202020204" pitchFamily="34" charset="0"/>
              <a:cs typeface="Arial" panose="020B0604020202020204" pitchFamily="34" charset="0"/>
            </a:rPr>
            <a:t>- Starter</a:t>
          </a:r>
          <a:endParaRPr lang="en-GB" sz="12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469900</xdr:colOff>
      <xdr:row>0</xdr:row>
      <xdr:rowOff>88900</xdr:rowOff>
    </xdr:from>
    <xdr:to>
      <xdr:col>10</xdr:col>
      <xdr:colOff>254000</xdr:colOff>
      <xdr:row>31</xdr:row>
      <xdr:rowOff>165100</xdr:rowOff>
    </xdr:to>
    <xdr:sp macro="" textlink="">
      <xdr:nvSpPr>
        <xdr:cNvPr id="2" name="TextBox 1">
          <a:extLst>
            <a:ext uri="{FF2B5EF4-FFF2-40B4-BE49-F238E27FC236}">
              <a16:creationId xmlns:a16="http://schemas.microsoft.com/office/drawing/2014/main" id="{980405F8-CC6F-F01D-F4C2-992C06E5F7D5}"/>
            </a:ext>
          </a:extLst>
        </xdr:cNvPr>
        <xdr:cNvSpPr txBox="1"/>
      </xdr:nvSpPr>
      <xdr:spPr>
        <a:xfrm>
          <a:off x="469900" y="88900"/>
          <a:ext cx="8039100" cy="598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Only enter data into cells with GREY backgrounds. Other cells are calculated based on values</a:t>
          </a:r>
          <a:r>
            <a:rPr lang="en-GB" sz="1100" baseline="0"/>
            <a:t> you enter into these cells.</a:t>
          </a:r>
        </a:p>
        <a:p>
          <a:endParaRPr lang="en-GB" sz="1100" baseline="0"/>
        </a:p>
        <a:p>
          <a:r>
            <a:rPr lang="en-GB" sz="1100" baseline="0"/>
            <a:t>ALL TIMES ARE "COUNT-DOWN" TIMES, i.e. time shown as remaining in a period based on clocks that count down from the start of the period.</a:t>
          </a:r>
        </a:p>
        <a:p>
          <a:endParaRPr lang="en-GB" sz="1100" baseline="0"/>
        </a:p>
        <a:p>
          <a:r>
            <a:rPr lang="en-GB" sz="1100"/>
            <a:t>Enter times as "HOURS</a:t>
          </a:r>
          <a:r>
            <a:rPr lang="en-GB" sz="1100" baseline="0"/>
            <a:t> colon MINUTES colon SECONDS". e.g. a game event at fourteen minutes and three seconds remaining on the clock should be entered as 0:14:3, which Excel will render as 14:03. </a:t>
          </a:r>
          <a:br>
            <a:rPr lang="en-GB" sz="1100" baseline="0"/>
          </a:br>
          <a:br>
            <a:rPr lang="en-GB" sz="1100" baseline="0"/>
          </a:br>
          <a:r>
            <a:rPr lang="en-GB" sz="1100" baseline="0"/>
            <a:t>If a netminder ices without leaving for the entire game, either enter 1:0:0 or 0:60:0 in their Time on Ice (TOI) row.</a:t>
          </a:r>
        </a:p>
        <a:p>
          <a:endParaRPr lang="en-GB" sz="1100" baseline="0"/>
        </a:p>
        <a:p>
          <a:r>
            <a:rPr lang="en-GB" sz="1100" baseline="0"/>
            <a:t>As preparation for Spordle Play, enter the period number (OT for overtime, SO for shootout) and then the TIME REMAINING ON THE CLOCK (for rinks whose clocks count down to zero).  The Elapsed colum will auto-fill based on the competition settings in the GAME DETAILS section of the worksheet.</a:t>
          </a:r>
          <a:br>
            <a:rPr lang="en-GB" sz="1100" baseline="0"/>
          </a:br>
          <a:br>
            <a:rPr lang="en-GB" sz="1100" baseline="0"/>
          </a:br>
          <a:r>
            <a:rPr lang="en-GB" sz="1100" baseline="0"/>
            <a:t>Games won in shootout: there is no need to enter a time, just enter "SO" as the period. You don't need to record a GWS player or virtual player, either, as no playing statistics are awarded for shootout wins.</a:t>
          </a:r>
        </a:p>
        <a:p>
          <a:endParaRPr lang="en-GB" sz="1100" baseline="0"/>
        </a:p>
        <a:p>
          <a:r>
            <a:rPr lang="en-GB" sz="1100" baseline="0"/>
            <a:t>Check the gutter section underneath the GOAL CODES. Any goal or penalty event that refers to a player not listed will result in this space showing red text (e.g. </a:t>
          </a:r>
          <a:r>
            <a:rPr lang="en-GB" sz="1100" baseline="0">
              <a:solidFill>
                <a:srgbClr val="FF0000"/>
              </a:solidFill>
            </a:rPr>
            <a:t>AWAY ASSISTS</a:t>
          </a:r>
          <a:r>
            <a:rPr lang="en-GB" sz="1100" baseline="0"/>
            <a:t>) indicating either the player line-up is wrong or the event detail is wrong.</a:t>
          </a:r>
        </a:p>
        <a:p>
          <a:endParaRPr lang="en-GB" sz="1100" baseline="0"/>
        </a:p>
        <a:p>
          <a:r>
            <a:rPr lang="en-GB" sz="1100" baseline="0"/>
            <a:t>Any Major, Misconduct, Game Misconduct or Match penalty event will result in the "FAO Discipline" box at the bottom-right of the sheet showing a clear annotation.</a:t>
          </a:r>
        </a:p>
        <a:p>
          <a:br>
            <a:rPr lang="en-GB" sz="1100" baseline="0"/>
          </a:br>
          <a:r>
            <a:rPr lang="en-GB" sz="1100" baseline="0"/>
            <a:t>In the PIM column, only record 2, 5, 10, 20, or 25 for minor, major, MISC, GA-MI or MATCH respectively.</a:t>
          </a:r>
        </a:p>
        <a:p>
          <a:endParaRPr lang="en-GB" sz="1100" baseline="0"/>
        </a:p>
        <a:p>
          <a:r>
            <a:rPr lang="en-GB" sz="1100" baseline="0"/>
            <a:t>When a player other than that against whom a penalty is called sits the time "on the clock", put their jersey number in the served-by (Srv) column for the penalty.</a:t>
          </a:r>
        </a:p>
        <a:p>
          <a:endParaRPr lang="en-GB" sz="1100" baseline="0"/>
        </a:p>
        <a:p>
          <a:endParaRPr lang="en-GB" sz="1100" baseline="0"/>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BEAF-6CF8-4626-9D2A-2D10899AB5FA}">
  <sheetPr>
    <pageSetUpPr fitToPage="1"/>
  </sheetPr>
  <dimension ref="B1:AH55"/>
  <sheetViews>
    <sheetView tabSelected="1" showRuler="0" zoomScale="76" zoomScaleNormal="76" zoomScaleSheetLayoutView="40" zoomScalePageLayoutView="55" workbookViewId="0">
      <selection activeCell="F24" sqref="F24"/>
    </sheetView>
  </sheetViews>
  <sheetFormatPr baseColWidth="10" defaultColWidth="9.1640625" defaultRowHeight="14"/>
  <cols>
    <col min="1" max="1" width="2" style="1" customWidth="1"/>
    <col min="2" max="2" width="8" style="1" customWidth="1"/>
    <col min="3" max="3" width="9.5" style="1" customWidth="1"/>
    <col min="4" max="4" width="47" style="1" customWidth="1"/>
    <col min="5" max="8" width="9.1640625" style="1" customWidth="1"/>
    <col min="9" max="9" width="7" style="1" customWidth="1"/>
    <col min="10" max="11" width="13.33203125" style="1" customWidth="1"/>
    <col min="12" max="12" width="7" style="1" customWidth="1"/>
    <col min="13" max="18" width="9.1640625" style="1" customWidth="1"/>
    <col min="19" max="19" width="15.5" style="1" customWidth="1"/>
    <col min="20" max="20" width="7" style="1" customWidth="1"/>
    <col min="21" max="24" width="13.33203125" style="1" customWidth="1"/>
    <col min="25" max="26" width="9.1640625" style="1"/>
    <col min="27" max="28" width="9.1640625" style="2" customWidth="1"/>
    <col min="29" max="34" width="9.1640625" style="1"/>
    <col min="35" max="35" width="2" style="1" customWidth="1"/>
    <col min="36" max="16384" width="9.1640625" style="1"/>
  </cols>
  <sheetData>
    <row r="1" spans="2:34" ht="12" customHeight="1" thickBot="1"/>
    <row r="2" spans="2:34" ht="30" customHeight="1">
      <c r="B2" s="13" t="s">
        <v>2</v>
      </c>
      <c r="C2" s="14"/>
      <c r="D2" s="14"/>
      <c r="E2" s="14"/>
      <c r="F2" s="37"/>
      <c r="G2" s="71" t="s">
        <v>34</v>
      </c>
      <c r="H2" s="38" t="s">
        <v>50</v>
      </c>
      <c r="I2" s="130" t="s">
        <v>3</v>
      </c>
      <c r="J2" s="131"/>
      <c r="K2" s="131"/>
      <c r="L2" s="131"/>
      <c r="M2" s="131"/>
      <c r="N2" s="131"/>
      <c r="O2" s="132"/>
      <c r="P2" s="100" t="s">
        <v>4</v>
      </c>
      <c r="Q2" s="101"/>
      <c r="R2" s="101"/>
      <c r="S2" s="101"/>
      <c r="T2" s="102"/>
      <c r="U2" s="102"/>
      <c r="V2" s="102"/>
      <c r="W2" s="102"/>
      <c r="X2" s="103"/>
      <c r="AA2" s="167" t="s">
        <v>8</v>
      </c>
      <c r="AB2" s="168"/>
      <c r="AC2" s="102"/>
      <c r="AD2" s="102"/>
      <c r="AE2" s="102"/>
      <c r="AF2" s="102"/>
      <c r="AG2" s="102"/>
      <c r="AH2" s="103"/>
    </row>
    <row r="3" spans="2:34" ht="30" customHeight="1" thickBot="1">
      <c r="B3" s="15"/>
      <c r="C3" s="16"/>
      <c r="D3" s="16"/>
      <c r="E3" s="36"/>
      <c r="F3" s="39" t="s">
        <v>51</v>
      </c>
      <c r="G3" s="70"/>
      <c r="H3" s="181"/>
      <c r="I3" s="133"/>
      <c r="J3" s="134"/>
      <c r="K3" s="134"/>
      <c r="L3" s="134"/>
      <c r="M3" s="134"/>
      <c r="N3" s="134"/>
      <c r="O3" s="135"/>
      <c r="P3" s="104"/>
      <c r="Q3" s="105"/>
      <c r="R3" s="105"/>
      <c r="S3" s="105"/>
      <c r="T3" s="106"/>
      <c r="U3" s="106"/>
      <c r="V3" s="106"/>
      <c r="W3" s="106"/>
      <c r="X3" s="107"/>
      <c r="AA3" s="110" t="s">
        <v>24</v>
      </c>
      <c r="AB3" s="111"/>
      <c r="AC3" s="136"/>
      <c r="AD3" s="136"/>
      <c r="AE3" s="136"/>
      <c r="AF3" s="136"/>
      <c r="AG3" s="136"/>
      <c r="AH3" s="137"/>
    </row>
    <row r="4" spans="2:34" ht="30" customHeight="1" thickBot="1">
      <c r="B4" s="33"/>
      <c r="C4" s="31" t="s">
        <v>5</v>
      </c>
      <c r="D4" s="31" t="s">
        <v>0</v>
      </c>
      <c r="E4" s="31" t="s">
        <v>35</v>
      </c>
      <c r="F4" s="31" t="s">
        <v>6</v>
      </c>
      <c r="G4" s="31" t="s">
        <v>1</v>
      </c>
      <c r="H4" s="32" t="s">
        <v>7</v>
      </c>
      <c r="I4" s="47" t="s">
        <v>34</v>
      </c>
      <c r="J4" s="48" t="s">
        <v>52</v>
      </c>
      <c r="K4" s="34" t="s">
        <v>44</v>
      </c>
      <c r="L4" s="31" t="s">
        <v>36</v>
      </c>
      <c r="M4" s="31" t="s">
        <v>6</v>
      </c>
      <c r="N4" s="31" t="s">
        <v>1</v>
      </c>
      <c r="O4" s="32" t="s">
        <v>1</v>
      </c>
      <c r="P4" s="33" t="s">
        <v>5</v>
      </c>
      <c r="Q4" s="34" t="s">
        <v>55</v>
      </c>
      <c r="R4" s="31" t="s">
        <v>7</v>
      </c>
      <c r="S4" s="32" t="s">
        <v>43</v>
      </c>
      <c r="T4" s="47" t="s">
        <v>34</v>
      </c>
      <c r="U4" s="48" t="s">
        <v>52</v>
      </c>
      <c r="V4" s="34" t="s">
        <v>44</v>
      </c>
      <c r="W4" s="31" t="s">
        <v>53</v>
      </c>
      <c r="X4" s="32" t="s">
        <v>54</v>
      </c>
      <c r="AA4" s="110"/>
      <c r="AB4" s="111"/>
      <c r="AC4" s="138"/>
      <c r="AD4" s="138"/>
      <c r="AE4" s="138"/>
      <c r="AF4" s="138"/>
      <c r="AG4" s="138"/>
      <c r="AH4" s="139"/>
    </row>
    <row r="5" spans="2:34" ht="30" customHeight="1">
      <c r="B5" s="9">
        <v>1</v>
      </c>
      <c r="C5" s="55"/>
      <c r="D5" s="56"/>
      <c r="E5" s="55"/>
      <c r="F5" s="26" t="str">
        <f>IF(COUNTIF($M$5:$M$27, $C5)&gt;0, COUNTIF($M$5:$M$27,$C5), "-")</f>
        <v>-</v>
      </c>
      <c r="G5" s="26" t="str">
        <f>IF(OR(COUNTIF($N$5:$N$27, $C5)&gt;0, COUNTIF($O$5:$O$27, $C5)&gt;0), COUNTIF($N$5:$N$27,$C5) + COUNTIF($O$5:$O$27, $C5), "-")</f>
        <v>-</v>
      </c>
      <c r="H5" s="26" t="str">
        <f>IF(COUNTIF($P$5:$P$27, $C5)&gt;0, SUMIF($P$5:$P$27,$C5, $R$5:$R$27), "-")</f>
        <v>-</v>
      </c>
      <c r="I5" s="59"/>
      <c r="J5" s="72"/>
      <c r="K5" s="81" t="str">
        <f>IF(ISBLANK($I5),"",IF(AND(ISNUMBER($I5), $I5&lt;=$AC$17),($AE$17/1440)*($I5-1)+(($AE$17/1440)-$J5),($AC$17*$AE$17/1440)+(($AG$17/1440)-$J5)))</f>
        <v/>
      </c>
      <c r="L5" s="86"/>
      <c r="M5" s="62"/>
      <c r="N5" s="62"/>
      <c r="O5" s="63"/>
      <c r="P5" s="64"/>
      <c r="Q5" s="67"/>
      <c r="R5" s="62"/>
      <c r="S5" s="63"/>
      <c r="T5" s="59"/>
      <c r="U5" s="72"/>
      <c r="V5" s="81" t="str">
        <f>IF(ISBLANK($T5),"",IF(AND(ISNUMBER($T5), $T5&lt;=$AC$17),($AE$17/1440)*($T5-1)+(($AE$17/1440)-$U5),($AC$17*$AE$17/1440)+(($AG$17/1440)-$U5)))</f>
        <v/>
      </c>
      <c r="W5" s="75"/>
      <c r="X5" s="76"/>
      <c r="AA5" s="110" t="s">
        <v>25</v>
      </c>
      <c r="AB5" s="111"/>
      <c r="AC5" s="136"/>
      <c r="AD5" s="136"/>
      <c r="AE5" s="136"/>
      <c r="AF5" s="136"/>
      <c r="AG5" s="136"/>
      <c r="AH5" s="137"/>
    </row>
    <row r="6" spans="2:34" ht="30" customHeight="1" thickBot="1">
      <c r="B6" s="10">
        <v>2</v>
      </c>
      <c r="C6" s="57"/>
      <c r="D6" s="58"/>
      <c r="E6" s="57"/>
      <c r="F6" s="26" t="str">
        <f t="shared" ref="F6:F26" si="0">IF(COUNTIF($M$5:$M$27, $C6)&gt;0, COUNTIF($M$5:$M$27,$C6), "-")</f>
        <v>-</v>
      </c>
      <c r="G6" s="26" t="str">
        <f t="shared" ref="G6:G26" si="1">IF(OR(COUNTIF($N$5:$N$27, $C6)&gt;0, COUNTIF($O$5:$O$27, $C6)&gt;0), COUNTIF($N$5:$N$27,$C6) + COUNTIF($O$5:$O$27, $C6), "-")</f>
        <v>-</v>
      </c>
      <c r="H6" s="26" t="str">
        <f t="shared" ref="H6:H27" si="2">IF(COUNTIF($P$5:$P$27, $C6)&gt;0, SUMIF($P$5:$P$27,$C6, $R$5:$R$27), "-")</f>
        <v>-</v>
      </c>
      <c r="I6" s="60"/>
      <c r="J6" s="73"/>
      <c r="K6" s="81" t="str">
        <f t="shared" ref="K6:K27" si="3">IF(ISBLANK($I6),"",IF(AND(ISNUMBER($I6), $I6&lt;=$AC$17),($AE$17/1440)*($I6-1)+(($AE$17/1440)-$J6),($AC$17*$AE$17/1440)+(($AG$17/1440)-$J6)))</f>
        <v/>
      </c>
      <c r="L6" s="85"/>
      <c r="M6" s="41"/>
      <c r="N6" s="41"/>
      <c r="O6" s="42"/>
      <c r="P6" s="65"/>
      <c r="Q6" s="68"/>
      <c r="R6" s="41"/>
      <c r="S6" s="42"/>
      <c r="T6" s="60"/>
      <c r="U6" s="73"/>
      <c r="V6" s="82" t="str">
        <f t="shared" ref="V6:V27" si="4">IF(ISBLANK($T6),"",IF(AND(ISNUMBER($T6), $T6&lt;=$AC$17),($AE$17/1440)*($T6-1)+(($AE$17/1440)-$U6),($AC$17*$AE$17/1440)+(($AG$17/1440)-$U6)))</f>
        <v/>
      </c>
      <c r="W6" s="77"/>
      <c r="X6" s="78"/>
      <c r="AA6" s="110"/>
      <c r="AB6" s="111"/>
      <c r="AC6" s="138"/>
      <c r="AD6" s="138"/>
      <c r="AE6" s="138"/>
      <c r="AF6" s="138"/>
      <c r="AG6" s="138"/>
      <c r="AH6" s="139"/>
    </row>
    <row r="7" spans="2:34" ht="30" customHeight="1">
      <c r="B7" s="10">
        <v>3</v>
      </c>
      <c r="C7" s="57"/>
      <c r="D7" s="58"/>
      <c r="E7" s="57"/>
      <c r="F7" s="26" t="str">
        <f t="shared" si="0"/>
        <v>-</v>
      </c>
      <c r="G7" s="26" t="str">
        <f t="shared" si="1"/>
        <v>-</v>
      </c>
      <c r="H7" s="26" t="str">
        <f t="shared" si="2"/>
        <v>-</v>
      </c>
      <c r="I7" s="60"/>
      <c r="J7" s="73"/>
      <c r="K7" s="81" t="str">
        <f t="shared" si="3"/>
        <v/>
      </c>
      <c r="L7" s="85"/>
      <c r="M7" s="41"/>
      <c r="N7" s="41"/>
      <c r="O7" s="42"/>
      <c r="P7" s="65"/>
      <c r="Q7" s="68"/>
      <c r="R7" s="41"/>
      <c r="S7" s="42"/>
      <c r="T7" s="60"/>
      <c r="U7" s="73"/>
      <c r="V7" s="82" t="str">
        <f t="shared" si="4"/>
        <v/>
      </c>
      <c r="W7" s="77"/>
      <c r="X7" s="78"/>
      <c r="AA7" s="110" t="s">
        <v>26</v>
      </c>
      <c r="AB7" s="111"/>
      <c r="AC7" s="161"/>
      <c r="AD7" s="142"/>
      <c r="AE7" s="162" t="s">
        <v>39</v>
      </c>
      <c r="AF7" s="163"/>
      <c r="AG7" s="140"/>
      <c r="AH7" s="165"/>
    </row>
    <row r="8" spans="2:34" ht="30" customHeight="1" thickBot="1">
      <c r="B8" s="10">
        <v>4</v>
      </c>
      <c r="C8" s="57"/>
      <c r="D8" s="58"/>
      <c r="E8" s="57"/>
      <c r="F8" s="26" t="str">
        <f t="shared" si="0"/>
        <v>-</v>
      </c>
      <c r="G8" s="26" t="str">
        <f t="shared" si="1"/>
        <v>-</v>
      </c>
      <c r="H8" s="26" t="str">
        <f t="shared" si="2"/>
        <v>-</v>
      </c>
      <c r="I8" s="60"/>
      <c r="J8" s="73"/>
      <c r="K8" s="81" t="str">
        <f t="shared" si="3"/>
        <v/>
      </c>
      <c r="L8" s="85"/>
      <c r="M8" s="41"/>
      <c r="N8" s="41"/>
      <c r="O8" s="42"/>
      <c r="P8" s="65"/>
      <c r="Q8" s="68"/>
      <c r="R8" s="41"/>
      <c r="S8" s="42"/>
      <c r="T8" s="60"/>
      <c r="U8" s="73"/>
      <c r="V8" s="82" t="str">
        <f t="shared" si="4"/>
        <v/>
      </c>
      <c r="W8" s="77"/>
      <c r="X8" s="78"/>
      <c r="AA8" s="110"/>
      <c r="AB8" s="111"/>
      <c r="AC8" s="138"/>
      <c r="AD8" s="138"/>
      <c r="AE8" s="164"/>
      <c r="AF8" s="164"/>
      <c r="AG8" s="138"/>
      <c r="AH8" s="139"/>
    </row>
    <row r="9" spans="2:34" ht="30" customHeight="1">
      <c r="B9" s="10">
        <v>5</v>
      </c>
      <c r="C9" s="57"/>
      <c r="D9" s="58"/>
      <c r="E9" s="57"/>
      <c r="F9" s="26" t="str">
        <f t="shared" si="0"/>
        <v>-</v>
      </c>
      <c r="G9" s="26" t="str">
        <f t="shared" si="1"/>
        <v>-</v>
      </c>
      <c r="H9" s="26" t="str">
        <f t="shared" si="2"/>
        <v>-</v>
      </c>
      <c r="I9" s="60"/>
      <c r="J9" s="73"/>
      <c r="K9" s="81"/>
      <c r="L9" s="85"/>
      <c r="M9" s="41"/>
      <c r="N9" s="41"/>
      <c r="O9" s="42"/>
      <c r="P9" s="65"/>
      <c r="Q9" s="68"/>
      <c r="R9" s="41"/>
      <c r="S9" s="42"/>
      <c r="T9" s="60"/>
      <c r="U9" s="73"/>
      <c r="V9" s="82" t="str">
        <f t="shared" si="4"/>
        <v/>
      </c>
      <c r="W9" s="77"/>
      <c r="X9" s="78"/>
      <c r="AA9" s="112" t="s">
        <v>37</v>
      </c>
      <c r="AB9" s="111"/>
      <c r="AC9" s="140"/>
      <c r="AD9" s="140"/>
      <c r="AE9" s="166" t="s">
        <v>38</v>
      </c>
      <c r="AF9" s="164"/>
      <c r="AG9" s="140"/>
      <c r="AH9" s="165"/>
    </row>
    <row r="10" spans="2:34" ht="30" customHeight="1" thickBot="1">
      <c r="B10" s="10">
        <v>6</v>
      </c>
      <c r="C10" s="57"/>
      <c r="D10" s="58"/>
      <c r="E10" s="57"/>
      <c r="F10" s="26" t="str">
        <f t="shared" si="0"/>
        <v>-</v>
      </c>
      <c r="G10" s="26" t="str">
        <f t="shared" si="1"/>
        <v>-</v>
      </c>
      <c r="H10" s="26" t="str">
        <f t="shared" si="2"/>
        <v>-</v>
      </c>
      <c r="I10" s="60"/>
      <c r="J10" s="73"/>
      <c r="K10" s="81" t="str">
        <f t="shared" si="3"/>
        <v/>
      </c>
      <c r="L10" s="85"/>
      <c r="M10" s="41"/>
      <c r="N10" s="41"/>
      <c r="O10" s="42"/>
      <c r="P10" s="65"/>
      <c r="Q10" s="68"/>
      <c r="R10" s="41"/>
      <c r="S10" s="42"/>
      <c r="T10" s="60"/>
      <c r="U10" s="73"/>
      <c r="V10" s="82" t="str">
        <f t="shared" si="4"/>
        <v/>
      </c>
      <c r="W10" s="77"/>
      <c r="X10" s="78"/>
      <c r="AA10" s="113"/>
      <c r="AB10" s="111"/>
      <c r="AC10" s="141"/>
      <c r="AD10" s="141"/>
      <c r="AE10" s="164"/>
      <c r="AF10" s="164"/>
      <c r="AG10" s="138"/>
      <c r="AH10" s="139"/>
    </row>
    <row r="11" spans="2:34" ht="30" customHeight="1">
      <c r="B11" s="10">
        <v>7</v>
      </c>
      <c r="C11" s="57"/>
      <c r="D11" s="58"/>
      <c r="E11" s="57"/>
      <c r="F11" s="26" t="str">
        <f t="shared" si="0"/>
        <v>-</v>
      </c>
      <c r="G11" s="26" t="str">
        <f t="shared" si="1"/>
        <v>-</v>
      </c>
      <c r="H11" s="26" t="str">
        <f t="shared" si="2"/>
        <v>-</v>
      </c>
      <c r="I11" s="60"/>
      <c r="J11" s="73"/>
      <c r="K11" s="81" t="str">
        <f t="shared" si="3"/>
        <v/>
      </c>
      <c r="L11" s="85"/>
      <c r="M11" s="41"/>
      <c r="N11" s="41"/>
      <c r="O11" s="42"/>
      <c r="P11" s="65"/>
      <c r="Q11" s="68"/>
      <c r="R11" s="41"/>
      <c r="S11" s="42"/>
      <c r="T11" s="60"/>
      <c r="U11" s="73"/>
      <c r="V11" s="82" t="str">
        <f t="shared" si="4"/>
        <v/>
      </c>
      <c r="W11" s="77"/>
      <c r="X11" s="78"/>
      <c r="AA11" s="110" t="s">
        <v>29</v>
      </c>
      <c r="AB11" s="111"/>
      <c r="AC11" s="136"/>
      <c r="AD11" s="136"/>
      <c r="AE11" s="136"/>
      <c r="AF11" s="136"/>
      <c r="AG11" s="136"/>
      <c r="AH11" s="137"/>
    </row>
    <row r="12" spans="2:34" ht="30" customHeight="1" thickBot="1">
      <c r="B12" s="10">
        <v>8</v>
      </c>
      <c r="C12" s="57"/>
      <c r="D12" s="58"/>
      <c r="E12" s="57"/>
      <c r="F12" s="26" t="str">
        <f t="shared" si="0"/>
        <v>-</v>
      </c>
      <c r="G12" s="26" t="str">
        <f t="shared" si="1"/>
        <v>-</v>
      </c>
      <c r="H12" s="26" t="str">
        <f t="shared" si="2"/>
        <v>-</v>
      </c>
      <c r="I12" s="60"/>
      <c r="J12" s="73"/>
      <c r="K12" s="81" t="str">
        <f t="shared" si="3"/>
        <v/>
      </c>
      <c r="L12" s="85"/>
      <c r="M12" s="41"/>
      <c r="N12" s="41"/>
      <c r="O12" s="42"/>
      <c r="P12" s="65"/>
      <c r="Q12" s="68"/>
      <c r="R12" s="41"/>
      <c r="S12" s="42"/>
      <c r="T12" s="60"/>
      <c r="U12" s="73"/>
      <c r="V12" s="82" t="str">
        <f t="shared" si="4"/>
        <v/>
      </c>
      <c r="W12" s="77"/>
      <c r="X12" s="78"/>
      <c r="AA12" s="110"/>
      <c r="AB12" s="111"/>
      <c r="AC12" s="138"/>
      <c r="AD12" s="138"/>
      <c r="AE12" s="138"/>
      <c r="AF12" s="138"/>
      <c r="AG12" s="138"/>
      <c r="AH12" s="139"/>
    </row>
    <row r="13" spans="2:34" ht="30" customHeight="1">
      <c r="B13" s="10">
        <v>9</v>
      </c>
      <c r="C13" s="57"/>
      <c r="D13" s="58"/>
      <c r="E13" s="57"/>
      <c r="F13" s="26" t="str">
        <f t="shared" si="0"/>
        <v>-</v>
      </c>
      <c r="G13" s="26" t="str">
        <f t="shared" si="1"/>
        <v>-</v>
      </c>
      <c r="H13" s="26" t="str">
        <f t="shared" si="2"/>
        <v>-</v>
      </c>
      <c r="I13" s="60"/>
      <c r="J13" s="73"/>
      <c r="K13" s="81" t="str">
        <f t="shared" si="3"/>
        <v/>
      </c>
      <c r="L13" s="85"/>
      <c r="M13" s="41"/>
      <c r="N13" s="41"/>
      <c r="O13" s="42"/>
      <c r="P13" s="65"/>
      <c r="Q13" s="68"/>
      <c r="R13" s="41"/>
      <c r="S13" s="42"/>
      <c r="T13" s="60"/>
      <c r="U13" s="73"/>
      <c r="V13" s="82" t="str">
        <f t="shared" si="4"/>
        <v/>
      </c>
      <c r="W13" s="77"/>
      <c r="X13" s="78"/>
      <c r="AA13" s="110" t="s">
        <v>27</v>
      </c>
      <c r="AB13" s="111"/>
      <c r="AC13" s="136"/>
      <c r="AD13" s="136"/>
      <c r="AE13" s="136"/>
      <c r="AF13" s="136"/>
      <c r="AG13" s="136"/>
      <c r="AH13" s="137"/>
    </row>
    <row r="14" spans="2:34" ht="30" customHeight="1" thickBot="1">
      <c r="B14" s="10">
        <v>10</v>
      </c>
      <c r="C14" s="57"/>
      <c r="D14" s="58"/>
      <c r="E14" s="57"/>
      <c r="F14" s="26" t="str">
        <f t="shared" si="0"/>
        <v>-</v>
      </c>
      <c r="G14" s="26" t="str">
        <f t="shared" si="1"/>
        <v>-</v>
      </c>
      <c r="H14" s="26" t="str">
        <f t="shared" si="2"/>
        <v>-</v>
      </c>
      <c r="I14" s="60"/>
      <c r="J14" s="73"/>
      <c r="K14" s="81" t="str">
        <f t="shared" si="3"/>
        <v/>
      </c>
      <c r="L14" s="85"/>
      <c r="M14" s="41"/>
      <c r="N14" s="41"/>
      <c r="O14" s="42"/>
      <c r="P14" s="65"/>
      <c r="Q14" s="68"/>
      <c r="R14" s="41"/>
      <c r="S14" s="42"/>
      <c r="T14" s="60"/>
      <c r="U14" s="73"/>
      <c r="V14" s="82" t="str">
        <f t="shared" si="4"/>
        <v/>
      </c>
      <c r="W14" s="77"/>
      <c r="X14" s="78"/>
      <c r="AA14" s="110"/>
      <c r="AB14" s="111"/>
      <c r="AC14" s="138"/>
      <c r="AD14" s="138"/>
      <c r="AE14" s="138"/>
      <c r="AF14" s="138"/>
      <c r="AG14" s="138"/>
      <c r="AH14" s="139"/>
    </row>
    <row r="15" spans="2:34" ht="30" customHeight="1">
      <c r="B15" s="10">
        <v>11</v>
      </c>
      <c r="C15" s="57"/>
      <c r="D15" s="58"/>
      <c r="E15" s="57"/>
      <c r="F15" s="26" t="str">
        <f t="shared" si="0"/>
        <v>-</v>
      </c>
      <c r="G15" s="26" t="str">
        <f t="shared" si="1"/>
        <v>-</v>
      </c>
      <c r="H15" s="26" t="str">
        <f t="shared" si="2"/>
        <v>-</v>
      </c>
      <c r="I15" s="60"/>
      <c r="J15" s="73"/>
      <c r="K15" s="81" t="str">
        <f t="shared" si="3"/>
        <v/>
      </c>
      <c r="L15" s="85"/>
      <c r="M15" s="41"/>
      <c r="N15" s="41"/>
      <c r="O15" s="42"/>
      <c r="P15" s="65"/>
      <c r="Q15" s="68"/>
      <c r="R15" s="41"/>
      <c r="S15" s="42"/>
      <c r="T15" s="60"/>
      <c r="U15" s="73"/>
      <c r="V15" s="82" t="str">
        <f t="shared" si="4"/>
        <v/>
      </c>
      <c r="W15" s="77"/>
      <c r="X15" s="78"/>
      <c r="AA15" s="110" t="s">
        <v>28</v>
      </c>
      <c r="AB15" s="111"/>
      <c r="AC15" s="142"/>
      <c r="AD15" s="142"/>
      <c r="AE15" s="142"/>
      <c r="AF15" s="142"/>
      <c r="AG15" s="142"/>
      <c r="AH15" s="165"/>
    </row>
    <row r="16" spans="2:34" ht="30" customHeight="1" thickBot="1">
      <c r="B16" s="10">
        <v>12</v>
      </c>
      <c r="C16" s="57"/>
      <c r="D16" s="58"/>
      <c r="E16" s="57"/>
      <c r="F16" s="26" t="str">
        <f t="shared" si="0"/>
        <v>-</v>
      </c>
      <c r="G16" s="26" t="str">
        <f t="shared" si="1"/>
        <v>-</v>
      </c>
      <c r="H16" s="26" t="str">
        <f t="shared" si="2"/>
        <v>-</v>
      </c>
      <c r="I16" s="60"/>
      <c r="J16" s="73"/>
      <c r="K16" s="81" t="str">
        <f t="shared" si="3"/>
        <v/>
      </c>
      <c r="L16" s="85"/>
      <c r="M16" s="41"/>
      <c r="N16" s="41"/>
      <c r="O16" s="42"/>
      <c r="P16" s="65"/>
      <c r="Q16" s="68"/>
      <c r="R16" s="41"/>
      <c r="S16" s="42"/>
      <c r="T16" s="60"/>
      <c r="U16" s="73"/>
      <c r="V16" s="82" t="str">
        <f t="shared" si="4"/>
        <v/>
      </c>
      <c r="W16" s="77"/>
      <c r="X16" s="78"/>
      <c r="AA16" s="110"/>
      <c r="AB16" s="111"/>
      <c r="AC16" s="138"/>
      <c r="AD16" s="138"/>
      <c r="AE16" s="138"/>
      <c r="AF16" s="138"/>
      <c r="AG16" s="138"/>
      <c r="AH16" s="139"/>
    </row>
    <row r="17" spans="2:34" ht="30" customHeight="1">
      <c r="B17" s="10">
        <v>13</v>
      </c>
      <c r="C17" s="57"/>
      <c r="D17" s="58"/>
      <c r="E17" s="57"/>
      <c r="F17" s="26" t="str">
        <f t="shared" si="0"/>
        <v>-</v>
      </c>
      <c r="G17" s="26" t="str">
        <f t="shared" si="1"/>
        <v>-</v>
      </c>
      <c r="H17" s="26" t="str">
        <f t="shared" si="2"/>
        <v>-</v>
      </c>
      <c r="I17" s="60"/>
      <c r="J17" s="73"/>
      <c r="K17" s="81" t="str">
        <f t="shared" si="3"/>
        <v/>
      </c>
      <c r="L17" s="85"/>
      <c r="M17" s="41"/>
      <c r="N17" s="41"/>
      <c r="O17" s="42"/>
      <c r="P17" s="65"/>
      <c r="Q17" s="68"/>
      <c r="R17" s="41"/>
      <c r="S17" s="42"/>
      <c r="T17" s="60"/>
      <c r="U17" s="73"/>
      <c r="V17" s="82" t="str">
        <f t="shared" si="4"/>
        <v/>
      </c>
      <c r="W17" s="77"/>
      <c r="X17" s="78"/>
      <c r="AA17" s="110" t="s">
        <v>45</v>
      </c>
      <c r="AB17" s="111"/>
      <c r="AC17" s="142">
        <v>3</v>
      </c>
      <c r="AD17" s="88" t="s">
        <v>46</v>
      </c>
      <c r="AE17" s="142">
        <v>20</v>
      </c>
      <c r="AF17" s="88" t="s">
        <v>57</v>
      </c>
      <c r="AG17" s="142">
        <v>5</v>
      </c>
      <c r="AH17" s="90" t="s">
        <v>58</v>
      </c>
    </row>
    <row r="18" spans="2:34" ht="30" customHeight="1" thickBot="1">
      <c r="B18" s="10">
        <v>14</v>
      </c>
      <c r="C18" s="57"/>
      <c r="D18" s="58"/>
      <c r="E18" s="57"/>
      <c r="F18" s="26" t="str">
        <f t="shared" si="0"/>
        <v>-</v>
      </c>
      <c r="G18" s="26" t="str">
        <f t="shared" si="1"/>
        <v>-</v>
      </c>
      <c r="H18" s="26" t="str">
        <f t="shared" si="2"/>
        <v>-</v>
      </c>
      <c r="I18" s="60"/>
      <c r="J18" s="73"/>
      <c r="K18" s="81" t="str">
        <f t="shared" si="3"/>
        <v/>
      </c>
      <c r="L18" s="85"/>
      <c r="M18" s="41"/>
      <c r="N18" s="41"/>
      <c r="O18" s="42"/>
      <c r="P18" s="65"/>
      <c r="Q18" s="68"/>
      <c r="R18" s="41"/>
      <c r="S18" s="42"/>
      <c r="T18" s="60"/>
      <c r="U18" s="73"/>
      <c r="V18" s="82" t="str">
        <f t="shared" si="4"/>
        <v/>
      </c>
      <c r="W18" s="77"/>
      <c r="X18" s="78"/>
      <c r="AA18" s="113"/>
      <c r="AB18" s="111"/>
      <c r="AC18" s="143"/>
      <c r="AD18" s="89"/>
      <c r="AE18" s="143"/>
      <c r="AF18" s="89"/>
      <c r="AG18" s="143"/>
      <c r="AH18" s="91"/>
    </row>
    <row r="19" spans="2:34" ht="30" customHeight="1" thickBot="1">
      <c r="B19" s="10">
        <v>15</v>
      </c>
      <c r="C19" s="57"/>
      <c r="D19" s="58"/>
      <c r="E19" s="57"/>
      <c r="F19" s="26" t="str">
        <f t="shared" si="0"/>
        <v>-</v>
      </c>
      <c r="G19" s="26" t="str">
        <f t="shared" si="1"/>
        <v>-</v>
      </c>
      <c r="H19" s="26" t="str">
        <f t="shared" si="2"/>
        <v>-</v>
      </c>
      <c r="I19" s="60"/>
      <c r="J19" s="73"/>
      <c r="K19" s="81" t="str">
        <f t="shared" si="3"/>
        <v/>
      </c>
      <c r="L19" s="85"/>
      <c r="M19" s="41"/>
      <c r="N19" s="41"/>
      <c r="O19" s="42"/>
      <c r="P19" s="65"/>
      <c r="Q19" s="68"/>
      <c r="R19" s="41"/>
      <c r="S19" s="42"/>
      <c r="T19" s="60"/>
      <c r="U19" s="73"/>
      <c r="V19" s="82" t="str">
        <f t="shared" si="4"/>
        <v/>
      </c>
      <c r="W19" s="77"/>
      <c r="X19" s="78"/>
      <c r="AA19" s="144"/>
      <c r="AB19" s="145"/>
      <c r="AC19" s="12"/>
      <c r="AD19" s="12"/>
      <c r="AE19" s="12"/>
      <c r="AF19" s="12"/>
      <c r="AG19" s="40" t="s">
        <v>49</v>
      </c>
      <c r="AH19" s="35" t="s">
        <v>56</v>
      </c>
    </row>
    <row r="20" spans="2:34" ht="30" customHeight="1" thickBot="1">
      <c r="B20" s="10">
        <v>16</v>
      </c>
      <c r="C20" s="57"/>
      <c r="D20" s="58"/>
      <c r="E20" s="57"/>
      <c r="F20" s="26" t="str">
        <f t="shared" si="0"/>
        <v>-</v>
      </c>
      <c r="G20" s="26" t="str">
        <f t="shared" si="1"/>
        <v>-</v>
      </c>
      <c r="H20" s="26" t="str">
        <f t="shared" si="2"/>
        <v>-</v>
      </c>
      <c r="I20" s="60"/>
      <c r="J20" s="73"/>
      <c r="K20" s="81" t="str">
        <f t="shared" si="3"/>
        <v/>
      </c>
      <c r="L20" s="85"/>
      <c r="M20" s="41"/>
      <c r="N20" s="41"/>
      <c r="O20" s="42"/>
      <c r="P20" s="65"/>
      <c r="Q20" s="68"/>
      <c r="R20" s="41"/>
      <c r="S20" s="42"/>
      <c r="T20" s="60"/>
      <c r="U20" s="73"/>
      <c r="V20" s="82" t="str">
        <f t="shared" si="4"/>
        <v/>
      </c>
      <c r="W20" s="77"/>
      <c r="X20" s="78"/>
      <c r="AA20" s="3"/>
      <c r="AB20" s="3"/>
      <c r="AC20" s="4"/>
      <c r="AD20" s="4"/>
      <c r="AE20" s="4"/>
      <c r="AF20" s="4"/>
      <c r="AG20" s="4"/>
      <c r="AH20" s="4"/>
    </row>
    <row r="21" spans="2:34" ht="30" customHeight="1">
      <c r="B21" s="10">
        <v>17</v>
      </c>
      <c r="C21" s="57"/>
      <c r="D21" s="58"/>
      <c r="E21" s="57"/>
      <c r="F21" s="26" t="str">
        <f t="shared" si="0"/>
        <v>-</v>
      </c>
      <c r="G21" s="26" t="str">
        <f t="shared" si="1"/>
        <v>-</v>
      </c>
      <c r="H21" s="26" t="str">
        <f t="shared" si="2"/>
        <v>-</v>
      </c>
      <c r="I21" s="60"/>
      <c r="J21" s="73"/>
      <c r="K21" s="81" t="str">
        <f t="shared" si="3"/>
        <v/>
      </c>
      <c r="L21" s="85"/>
      <c r="M21" s="41"/>
      <c r="N21" s="41"/>
      <c r="O21" s="42"/>
      <c r="P21" s="65"/>
      <c r="Q21" s="68"/>
      <c r="R21" s="41"/>
      <c r="S21" s="42"/>
      <c r="T21" s="60"/>
      <c r="U21" s="73"/>
      <c r="V21" s="82" t="str">
        <f t="shared" si="4"/>
        <v/>
      </c>
      <c r="W21" s="77"/>
      <c r="X21" s="78"/>
      <c r="AA21" s="172" t="s">
        <v>9</v>
      </c>
      <c r="AB21" s="173"/>
      <c r="AC21" s="174"/>
      <c r="AD21" s="5">
        <v>1</v>
      </c>
      <c r="AE21" s="5">
        <v>2</v>
      </c>
      <c r="AF21" s="5">
        <v>3</v>
      </c>
      <c r="AG21" s="5" t="s">
        <v>10</v>
      </c>
      <c r="AH21" s="6" t="s">
        <v>11</v>
      </c>
    </row>
    <row r="22" spans="2:34" ht="30" customHeight="1">
      <c r="B22" s="10">
        <v>18</v>
      </c>
      <c r="C22" s="57"/>
      <c r="D22" s="58"/>
      <c r="E22" s="57"/>
      <c r="F22" s="26" t="str">
        <f t="shared" si="0"/>
        <v>-</v>
      </c>
      <c r="G22" s="26" t="str">
        <f t="shared" si="1"/>
        <v>-</v>
      </c>
      <c r="H22" s="26" t="str">
        <f t="shared" si="2"/>
        <v>-</v>
      </c>
      <c r="I22" s="60"/>
      <c r="J22" s="73"/>
      <c r="K22" s="81" t="str">
        <f t="shared" si="3"/>
        <v/>
      </c>
      <c r="L22" s="85"/>
      <c r="M22" s="41"/>
      <c r="N22" s="41"/>
      <c r="O22" s="42"/>
      <c r="P22" s="65"/>
      <c r="Q22" s="68"/>
      <c r="R22" s="41"/>
      <c r="S22" s="42"/>
      <c r="T22" s="60"/>
      <c r="U22" s="73"/>
      <c r="V22" s="82" t="str">
        <f t="shared" si="4"/>
        <v/>
      </c>
      <c r="W22" s="77"/>
      <c r="X22" s="78"/>
      <c r="AA22" s="175" t="s">
        <v>47</v>
      </c>
      <c r="AB22" s="176"/>
      <c r="AC22" s="177"/>
      <c r="AD22" s="49" t="str" cm="1">
        <f t="array" ref="AD22">IF(SUMPRODUCT(--($I$5:$I$27&lt;&gt;""))=0, "-", COUNTIF($I$5:$I$27, AD$21))</f>
        <v>-</v>
      </c>
      <c r="AE22" s="49" t="str" cm="1">
        <f t="array" ref="AE22">IF(SUMPRODUCT(--($I$5:$I$27&lt;&gt;""))=0, "-", COUNTIF($I$5:$I$27, AE$21))</f>
        <v>-</v>
      </c>
      <c r="AF22" s="49" t="str" cm="1">
        <f t="array" ref="AF22">IF(SUMPRODUCT(--($I$5:$I$27&lt;&gt;""))=0, "-", COUNTIF($I$5:$I$27, AF$21))</f>
        <v>-</v>
      </c>
      <c r="AG22" s="49" t="str">
        <f>IF(COUNTIF($I$5:$I$27, AG$21)+COUNTIF($I$5:$I$27, "SO"), COUNTIF($I$5:$I$27, AG$21)+COUNTIF($I$5:$I$27, "SO"), "-")</f>
        <v>-</v>
      </c>
      <c r="AH22" s="53">
        <f>SUM(AD22:AG22)+COUNTIF(I5:I27, "SO")</f>
        <v>0</v>
      </c>
    </row>
    <row r="23" spans="2:34" ht="30" customHeight="1" thickBot="1">
      <c r="B23" s="10">
        <v>19</v>
      </c>
      <c r="C23" s="57"/>
      <c r="D23" s="58"/>
      <c r="E23" s="57"/>
      <c r="F23" s="26" t="str">
        <f t="shared" si="0"/>
        <v>-</v>
      </c>
      <c r="G23" s="26" t="str">
        <f t="shared" si="1"/>
        <v>-</v>
      </c>
      <c r="H23" s="26" t="str">
        <f t="shared" si="2"/>
        <v>-</v>
      </c>
      <c r="I23" s="60"/>
      <c r="J23" s="73"/>
      <c r="K23" s="81" t="str">
        <f t="shared" si="3"/>
        <v/>
      </c>
      <c r="L23" s="85"/>
      <c r="M23" s="41"/>
      <c r="N23" s="41"/>
      <c r="O23" s="42"/>
      <c r="P23" s="65"/>
      <c r="Q23" s="68"/>
      <c r="R23" s="41"/>
      <c r="S23" s="42"/>
      <c r="T23" s="60"/>
      <c r="U23" s="73"/>
      <c r="V23" s="82" t="str">
        <f t="shared" si="4"/>
        <v/>
      </c>
      <c r="W23" s="77"/>
      <c r="X23" s="78"/>
      <c r="AA23" s="169" t="s">
        <v>48</v>
      </c>
      <c r="AB23" s="170"/>
      <c r="AC23" s="171"/>
      <c r="AD23" s="50" t="str" cm="1">
        <f t="array" ref="AD23">IF(SUMPRODUCT(--($I$32:$I$54&lt;&gt;""))=0, "-", COUNTIF($I$32:$I$54, AD$21))</f>
        <v>-</v>
      </c>
      <c r="AE23" s="50" t="str" cm="1">
        <f t="array" ref="AE23">IF(SUMPRODUCT(--($I$32:$I$54&lt;&gt;""))=0, "-", COUNTIF($I$32:$I$54, AE$21))</f>
        <v>-</v>
      </c>
      <c r="AF23" s="50" t="str" cm="1">
        <f t="array" ref="AF23">IF(SUMPRODUCT(--($I$32:$I$54&lt;&gt;""))=0, "-", COUNTIF($I$32:$I$54, AF$21))</f>
        <v>-</v>
      </c>
      <c r="AG23" s="50" t="str">
        <f>IF(COUNTIF($I$32:$I$54, AG$21)+COUNTIF($I$32:$I$54, "SO"), COUNTIF($I32:$I$54, AG$21)+COUNTIF($I$32:$I$54, "SO"), "-")</f>
        <v>-</v>
      </c>
      <c r="AH23" s="54">
        <f>SUM(AD23:AG23)+COUNTIF(I32:I54, "SO")</f>
        <v>0</v>
      </c>
    </row>
    <row r="24" spans="2:34" ht="30" customHeight="1" thickBot="1">
      <c r="B24" s="10">
        <v>20</v>
      </c>
      <c r="C24" s="57"/>
      <c r="D24" s="58"/>
      <c r="E24" s="57"/>
      <c r="F24" s="26" t="str">
        <f t="shared" si="0"/>
        <v>-</v>
      </c>
      <c r="G24" s="26" t="str">
        <f t="shared" si="1"/>
        <v>-</v>
      </c>
      <c r="H24" s="26" t="str">
        <f t="shared" si="2"/>
        <v>-</v>
      </c>
      <c r="I24" s="60"/>
      <c r="J24" s="73"/>
      <c r="K24" s="81" t="str">
        <f t="shared" si="3"/>
        <v/>
      </c>
      <c r="L24" s="85"/>
      <c r="M24" s="41"/>
      <c r="N24" s="41"/>
      <c r="O24" s="42"/>
      <c r="P24" s="65"/>
      <c r="Q24" s="68"/>
      <c r="R24" s="41"/>
      <c r="S24" s="42"/>
      <c r="T24" s="60"/>
      <c r="U24" s="73"/>
      <c r="V24" s="82" t="str">
        <f t="shared" si="4"/>
        <v/>
      </c>
      <c r="W24" s="77"/>
      <c r="X24" s="78"/>
      <c r="AA24" s="3"/>
      <c r="AB24" s="3"/>
      <c r="AC24" s="4"/>
      <c r="AD24" s="4"/>
      <c r="AE24" s="4"/>
      <c r="AF24" s="4"/>
      <c r="AG24" s="4"/>
      <c r="AH24" s="4"/>
    </row>
    <row r="25" spans="2:34" ht="30" customHeight="1">
      <c r="B25" s="10" t="s">
        <v>32</v>
      </c>
      <c r="C25" s="57"/>
      <c r="D25" s="58"/>
      <c r="E25" s="57"/>
      <c r="F25" s="26" t="str">
        <f t="shared" si="0"/>
        <v>-</v>
      </c>
      <c r="G25" s="26" t="str">
        <f t="shared" si="1"/>
        <v>-</v>
      </c>
      <c r="H25" s="26" t="str">
        <f t="shared" si="2"/>
        <v>-</v>
      </c>
      <c r="I25" s="60"/>
      <c r="J25" s="73"/>
      <c r="K25" s="81" t="str">
        <f t="shared" si="3"/>
        <v/>
      </c>
      <c r="L25" s="85"/>
      <c r="M25" s="41"/>
      <c r="N25" s="41"/>
      <c r="O25" s="42"/>
      <c r="P25" s="65"/>
      <c r="Q25" s="68"/>
      <c r="R25" s="41"/>
      <c r="S25" s="42"/>
      <c r="T25" s="60"/>
      <c r="U25" s="73"/>
      <c r="V25" s="82" t="str">
        <f t="shared" si="4"/>
        <v/>
      </c>
      <c r="W25" s="77"/>
      <c r="X25" s="78"/>
      <c r="AA25" s="172" t="s">
        <v>12</v>
      </c>
      <c r="AB25" s="173"/>
      <c r="AC25" s="174"/>
      <c r="AD25" s="5">
        <v>1</v>
      </c>
      <c r="AE25" s="5">
        <v>2</v>
      </c>
      <c r="AF25" s="5">
        <v>3</v>
      </c>
      <c r="AG25" s="5" t="s">
        <v>10</v>
      </c>
      <c r="AH25" s="6" t="s">
        <v>11</v>
      </c>
    </row>
    <row r="26" spans="2:34" ht="30" customHeight="1">
      <c r="B26" s="10" t="s">
        <v>33</v>
      </c>
      <c r="C26" s="57"/>
      <c r="D26" s="58"/>
      <c r="E26" s="57"/>
      <c r="F26" s="26" t="str">
        <f t="shared" si="0"/>
        <v>-</v>
      </c>
      <c r="G26" s="26" t="str">
        <f t="shared" si="1"/>
        <v>-</v>
      </c>
      <c r="H26" s="26" t="str">
        <f t="shared" si="2"/>
        <v>-</v>
      </c>
      <c r="I26" s="60"/>
      <c r="J26" s="73"/>
      <c r="K26" s="81" t="str">
        <f t="shared" si="3"/>
        <v/>
      </c>
      <c r="L26" s="85"/>
      <c r="M26" s="41"/>
      <c r="N26" s="41"/>
      <c r="O26" s="42"/>
      <c r="P26" s="65"/>
      <c r="Q26" s="68"/>
      <c r="R26" s="41"/>
      <c r="S26" s="42"/>
      <c r="T26" s="60"/>
      <c r="U26" s="73"/>
      <c r="V26" s="82" t="str">
        <f t="shared" si="4"/>
        <v/>
      </c>
      <c r="W26" s="77"/>
      <c r="X26" s="78"/>
      <c r="AA26" s="175" t="s">
        <v>47</v>
      </c>
      <c r="AB26" s="176"/>
      <c r="AC26" s="177"/>
      <c r="AD26" s="49" t="str" cm="1">
        <f t="array" ref="AD26">IF(SUMPRODUCT(--($T$5:$T$27&lt;&gt;""))=0, "-", SUMIF($T$5:$T$27, AD$25,$R$5:$R$27))</f>
        <v>-</v>
      </c>
      <c r="AE26" s="49" t="str" cm="1">
        <f t="array" ref="AE26">IF(SUMPRODUCT(--($T$5:$T$27&lt;&gt;""))=0, "-", SUMIF($T$5:$T$27, AE$25,$R$5:$R$27))</f>
        <v>-</v>
      </c>
      <c r="AF26" s="49" t="str" cm="1">
        <f t="array" ref="AF26">IF(SUMPRODUCT(--($T$5:$T$27&lt;&gt;""))=0, "-", SUMIF($T$5:$T$27, AF$25,$R$5:$R$27))</f>
        <v>-</v>
      </c>
      <c r="AG26" s="49" t="str" cm="1">
        <f t="array" ref="AG26">IF(SUMPRODUCT(--($T$5:$T$27=$AG$25))=0, "-", SUMIF($T$5:$T$27, $AG$25,$R$5:$R$27))</f>
        <v>-</v>
      </c>
      <c r="AH26" s="53">
        <f>SUM(AD26:AG26)</f>
        <v>0</v>
      </c>
    </row>
    <row r="27" spans="2:34" ht="30" customHeight="1" thickBot="1">
      <c r="B27" s="11" t="s">
        <v>30</v>
      </c>
      <c r="C27" s="27" t="s">
        <v>30</v>
      </c>
      <c r="D27" s="27" t="s">
        <v>31</v>
      </c>
      <c r="E27" s="28" t="s">
        <v>23</v>
      </c>
      <c r="F27" s="28" t="s">
        <v>23</v>
      </c>
      <c r="G27" s="28" t="s">
        <v>23</v>
      </c>
      <c r="H27" s="29" t="str">
        <f t="shared" si="2"/>
        <v>-</v>
      </c>
      <c r="I27" s="61"/>
      <c r="J27" s="74"/>
      <c r="K27" s="84" t="str">
        <f t="shared" si="3"/>
        <v/>
      </c>
      <c r="L27" s="87"/>
      <c r="M27" s="43"/>
      <c r="N27" s="43"/>
      <c r="O27" s="44"/>
      <c r="P27" s="66"/>
      <c r="Q27" s="69"/>
      <c r="R27" s="43"/>
      <c r="S27" s="44"/>
      <c r="T27" s="61"/>
      <c r="U27" s="74"/>
      <c r="V27" s="83" t="str">
        <f t="shared" si="4"/>
        <v/>
      </c>
      <c r="W27" s="79"/>
      <c r="X27" s="80"/>
      <c r="AA27" s="169" t="s">
        <v>48</v>
      </c>
      <c r="AB27" s="170"/>
      <c r="AC27" s="171"/>
      <c r="AD27" s="50" t="str" cm="1">
        <f t="array" ref="AD27">IF(SUMPRODUCT(--($T$32:$T$54&lt;&gt;""))=0, "-", SUMIF($T$32:$T$54, AD$25,$R$32:$R$54))</f>
        <v>-</v>
      </c>
      <c r="AE27" s="50" t="str" cm="1">
        <f t="array" ref="AE27">IF(SUMPRODUCT(--($T$32:$T$54&lt;&gt;""))=0, "-", SUMIF($T$32:$T$54, AE$25,$R$32:$R$54))</f>
        <v>-</v>
      </c>
      <c r="AF27" s="50" t="str" cm="1">
        <f t="array" ref="AF27">IF(SUMPRODUCT(--($T$32:$T$54&lt;&gt;""))=0, "-", SUMIF($T$32:$T$54, AF$25,$R$32:$R$54))</f>
        <v>-</v>
      </c>
      <c r="AG27" s="50" t="str" cm="1">
        <f t="array" ref="AG27">IF(SUMPRODUCT(--($T$32:$T$54=$AG$25))=0, "-", SUMIF($T$32:$T$54, $AG$25,$R$32:$R$54))</f>
        <v>-</v>
      </c>
      <c r="AH27" s="54">
        <f>SUM(AD27:AG27)</f>
        <v>0</v>
      </c>
    </row>
    <row r="28" spans="2:34" ht="30" customHeight="1" thickBot="1">
      <c r="AA28" s="3"/>
      <c r="AB28" s="3"/>
      <c r="AC28" s="4"/>
      <c r="AD28" s="4"/>
      <c r="AE28" s="4"/>
      <c r="AF28" s="4"/>
      <c r="AG28" s="4"/>
      <c r="AH28" s="4"/>
    </row>
    <row r="29" spans="2:34" ht="30" customHeight="1">
      <c r="B29" s="13" t="s">
        <v>13</v>
      </c>
      <c r="C29" s="14"/>
      <c r="D29" s="14"/>
      <c r="E29" s="14"/>
      <c r="F29" s="37"/>
      <c r="G29" s="71" t="s">
        <v>34</v>
      </c>
      <c r="H29" s="38" t="s">
        <v>50</v>
      </c>
      <c r="I29" s="130" t="s">
        <v>14</v>
      </c>
      <c r="J29" s="131"/>
      <c r="K29" s="131"/>
      <c r="L29" s="131"/>
      <c r="M29" s="131"/>
      <c r="N29" s="131"/>
      <c r="O29" s="132"/>
      <c r="P29" s="100" t="s">
        <v>15</v>
      </c>
      <c r="Q29" s="101"/>
      <c r="R29" s="101"/>
      <c r="S29" s="101"/>
      <c r="T29" s="102"/>
      <c r="U29" s="102"/>
      <c r="V29" s="102"/>
      <c r="W29" s="102"/>
      <c r="X29" s="103"/>
      <c r="AA29" s="178" t="s">
        <v>16</v>
      </c>
      <c r="AB29" s="174"/>
      <c r="AC29" s="179"/>
      <c r="AD29" s="179"/>
      <c r="AE29" s="179"/>
      <c r="AF29" s="179"/>
      <c r="AG29" s="179"/>
      <c r="AH29" s="180"/>
    </row>
    <row r="30" spans="2:34" ht="30" customHeight="1" thickBot="1">
      <c r="B30" s="15"/>
      <c r="C30" s="16"/>
      <c r="D30" s="16"/>
      <c r="E30" s="36"/>
      <c r="F30" s="39" t="s">
        <v>51</v>
      </c>
      <c r="G30" s="70"/>
      <c r="H30" s="181"/>
      <c r="I30" s="133"/>
      <c r="J30" s="134"/>
      <c r="K30" s="134"/>
      <c r="L30" s="134"/>
      <c r="M30" s="134"/>
      <c r="N30" s="134"/>
      <c r="O30" s="135"/>
      <c r="P30" s="104"/>
      <c r="Q30" s="105"/>
      <c r="R30" s="105"/>
      <c r="S30" s="105"/>
      <c r="T30" s="106"/>
      <c r="U30" s="106"/>
      <c r="V30" s="106"/>
      <c r="W30" s="106"/>
      <c r="X30" s="107"/>
      <c r="AA30" s="30" t="s">
        <v>47</v>
      </c>
      <c r="AB30" s="108" t="s">
        <v>40</v>
      </c>
      <c r="AC30" s="109"/>
      <c r="AD30" s="7">
        <v>1</v>
      </c>
      <c r="AE30" s="7">
        <v>2</v>
      </c>
      <c r="AF30" s="7">
        <v>3</v>
      </c>
      <c r="AG30" s="7" t="s">
        <v>10</v>
      </c>
      <c r="AH30" s="8" t="s">
        <v>11</v>
      </c>
    </row>
    <row r="31" spans="2:34" ht="30" customHeight="1" thickBot="1">
      <c r="B31" s="33"/>
      <c r="C31" s="31" t="s">
        <v>5</v>
      </c>
      <c r="D31" s="31" t="s">
        <v>0</v>
      </c>
      <c r="E31" s="31" t="s">
        <v>35</v>
      </c>
      <c r="F31" s="31" t="s">
        <v>6</v>
      </c>
      <c r="G31" s="31" t="s">
        <v>1</v>
      </c>
      <c r="H31" s="32" t="s">
        <v>7</v>
      </c>
      <c r="I31" s="47" t="s">
        <v>34</v>
      </c>
      <c r="J31" s="48" t="s">
        <v>52</v>
      </c>
      <c r="K31" s="34" t="s">
        <v>44</v>
      </c>
      <c r="L31" s="31" t="s">
        <v>36</v>
      </c>
      <c r="M31" s="31" t="s">
        <v>6</v>
      </c>
      <c r="N31" s="31" t="s">
        <v>1</v>
      </c>
      <c r="O31" s="32" t="s">
        <v>1</v>
      </c>
      <c r="P31" s="33" t="s">
        <v>5</v>
      </c>
      <c r="Q31" s="34" t="s">
        <v>55</v>
      </c>
      <c r="R31" s="31" t="s">
        <v>7</v>
      </c>
      <c r="S31" s="32" t="s">
        <v>43</v>
      </c>
      <c r="T31" s="47" t="s">
        <v>34</v>
      </c>
      <c r="U31" s="48" t="s">
        <v>52</v>
      </c>
      <c r="V31" s="34" t="s">
        <v>44</v>
      </c>
      <c r="W31" s="31" t="s">
        <v>53</v>
      </c>
      <c r="X31" s="32" t="s">
        <v>54</v>
      </c>
      <c r="AA31" s="51" t="str">
        <f>IF(ISBLANK($C25), "", $C25)</f>
        <v/>
      </c>
      <c r="AB31" s="98"/>
      <c r="AC31" s="99"/>
      <c r="AD31" s="45"/>
      <c r="AE31" s="45"/>
      <c r="AF31" s="45"/>
      <c r="AG31" s="45"/>
      <c r="AH31" s="53" t="str">
        <f>IF(AND(ISBLANK(AD31),ISBLANK(AE31),ISBLANK(AF31),ISBLANK(AG31)), "", SUM(AD31:AG31))</f>
        <v/>
      </c>
    </row>
    <row r="32" spans="2:34" ht="30" customHeight="1">
      <c r="B32" s="9">
        <v>1</v>
      </c>
      <c r="C32" s="55"/>
      <c r="D32" s="56"/>
      <c r="E32" s="55"/>
      <c r="F32" s="26" t="str">
        <f>IF(COUNTIF($M$32:$M$54, $C32)&gt;0, COUNTIF($M$32:$M$54,$C32), "-")</f>
        <v>-</v>
      </c>
      <c r="G32" s="26" t="str">
        <f>IF(OR(COUNTIF($N$32:$N$54, $C32)&gt;0, COUNTIF($O$32:$O$54, $C32)&gt;0), COUNTIF($N$32:$N$54,$C32) + COUNTIF($O$32:$O$54, $C32), "-")</f>
        <v>-</v>
      </c>
      <c r="H32" s="26" t="str">
        <f>IF(COUNTIF($P$32:$P$54, $C32)&gt;0, SUMIF($P$32:$P$54,$C32, $R$32:$R$54), "-")</f>
        <v>-</v>
      </c>
      <c r="I32" s="59"/>
      <c r="J32" s="72"/>
      <c r="K32" s="81" t="str">
        <f>IF(ISBLANK($I32),"",IF(AND(ISNUMBER($I32), $I32&lt;=$AC$17),($AE$17/1440)*($I32-1)+(($AE$17/1440)-$J32),($AC$17*$AE$17/1440)+(($AG$17/1440)-$J32)))</f>
        <v/>
      </c>
      <c r="L32" s="86"/>
      <c r="M32" s="62"/>
      <c r="N32" s="62"/>
      <c r="O32" s="63"/>
      <c r="P32" s="64"/>
      <c r="Q32" s="67"/>
      <c r="R32" s="62"/>
      <c r="S32" s="63"/>
      <c r="T32" s="59"/>
      <c r="U32" s="72"/>
      <c r="V32" s="81" t="str">
        <f>IF(ISBLANK($T32),"",IF(AND(ISNUMBER($T32), $T32&lt;=$AC$17),($AE$17/1440)*($T32-1)+(($AE$17/1440)-$U32),($AC$17*$AE$17/1440)+(($AG$17/1440)-$U32)))</f>
        <v/>
      </c>
      <c r="W32" s="75"/>
      <c r="X32" s="76"/>
      <c r="AA32" s="51" t="str">
        <f>IF(ISBLANK($C26), "", $C26)</f>
        <v/>
      </c>
      <c r="AB32" s="98"/>
      <c r="AC32" s="99"/>
      <c r="AD32" s="45"/>
      <c r="AE32" s="45"/>
      <c r="AF32" s="45"/>
      <c r="AG32" s="45"/>
      <c r="AH32" s="53" t="str">
        <f>IF(AND(ISBLANK(AD32),ISBLANK(AE32),ISBLANK(AF32),ISBLANK(AG32)), "", SUM(AD32:AG32))</f>
        <v/>
      </c>
    </row>
    <row r="33" spans="2:34" ht="30" customHeight="1">
      <c r="B33" s="10">
        <v>2</v>
      </c>
      <c r="C33" s="57"/>
      <c r="D33" s="58"/>
      <c r="E33" s="57"/>
      <c r="F33" s="26" t="str">
        <f t="shared" ref="F33:F53" si="5">IF(COUNTIF($M$32:$M$54, $C33)&gt;0, COUNTIF($M$32:$M$54,$C33), "-")</f>
        <v>-</v>
      </c>
      <c r="G33" s="26" t="str">
        <f t="shared" ref="G33:G53" si="6">IF(OR(COUNTIF($N$32:$N$54, $C33)&gt;0, COUNTIF($O$32:$O$54, $C33)&gt;0), COUNTIF($N$32:$N$54,$C33) + COUNTIF($O$32:$O$54, $C33), "-")</f>
        <v>-</v>
      </c>
      <c r="H33" s="26" t="str">
        <f t="shared" ref="H33:H54" si="7">IF(COUNTIF($P$32:$P$54, $C33)&gt;0, SUMIF($P$32:$P$54,$C33, $R$32:$R$54), "-")</f>
        <v>-</v>
      </c>
      <c r="I33" s="60"/>
      <c r="J33" s="73"/>
      <c r="K33" s="82" t="str">
        <f t="shared" ref="K33:K54" si="8">IF(ISBLANK($I33),"",IF(AND(ISNUMBER($I33), $I33&lt;=$AC$17),($AE$17/1440)*($I33-1)+(($AE$17/1440)-$J33),($AC$17*$AE$17/1440)+(($AG$17/1440)-$J33)))</f>
        <v/>
      </c>
      <c r="L33" s="85"/>
      <c r="M33" s="41"/>
      <c r="N33" s="41"/>
      <c r="O33" s="42"/>
      <c r="P33" s="65"/>
      <c r="Q33" s="68"/>
      <c r="R33" s="41"/>
      <c r="S33" s="42"/>
      <c r="T33" s="60"/>
      <c r="U33" s="73"/>
      <c r="V33" s="82" t="str">
        <f t="shared" ref="V33:V54" si="9">IF(ISBLANK($T33),"",IF(AND(ISNUMBER($T33), $T33&lt;=$AC$17),($AE$17/1440)*($T33-1)+(($AE$17/1440)-$U33),($AC$17*$AE$17/1440)+(($AG$17/1440)-$U33)))</f>
        <v/>
      </c>
      <c r="W33" s="77"/>
      <c r="X33" s="78"/>
      <c r="AA33" s="52" t="s">
        <v>59</v>
      </c>
      <c r="AB33" s="98"/>
      <c r="AC33" s="99"/>
      <c r="AD33" s="45"/>
      <c r="AE33" s="45"/>
      <c r="AF33" s="45"/>
      <c r="AG33" s="45"/>
      <c r="AH33" s="53" t="str">
        <f>IF(AND(ISBLANK(AD33),ISBLANK(AE33),ISBLANK(AF33),ISBLANK(AG33)), "", SUM(AD33:AG33))</f>
        <v/>
      </c>
    </row>
    <row r="34" spans="2:34" ht="30" customHeight="1">
      <c r="B34" s="10">
        <v>3</v>
      </c>
      <c r="C34" s="57"/>
      <c r="D34" s="58"/>
      <c r="E34" s="57"/>
      <c r="F34" s="26" t="str">
        <f t="shared" si="5"/>
        <v>-</v>
      </c>
      <c r="G34" s="26" t="str">
        <f t="shared" si="6"/>
        <v>-</v>
      </c>
      <c r="H34" s="26" t="str">
        <f t="shared" si="7"/>
        <v>-</v>
      </c>
      <c r="I34" s="60"/>
      <c r="J34" s="73"/>
      <c r="K34" s="82" t="str">
        <f t="shared" si="8"/>
        <v/>
      </c>
      <c r="L34" s="85"/>
      <c r="M34" s="41"/>
      <c r="N34" s="41"/>
      <c r="O34" s="42"/>
      <c r="P34" s="65"/>
      <c r="Q34" s="68"/>
      <c r="R34" s="41"/>
      <c r="S34" s="42"/>
      <c r="T34" s="60"/>
      <c r="U34" s="73"/>
      <c r="V34" s="82" t="str">
        <f t="shared" si="9"/>
        <v/>
      </c>
      <c r="W34" s="77"/>
      <c r="X34" s="78"/>
      <c r="AA34" s="30" t="s">
        <v>48</v>
      </c>
      <c r="AB34" s="108" t="s">
        <v>40</v>
      </c>
      <c r="AC34" s="109"/>
      <c r="AD34" s="7">
        <v>1</v>
      </c>
      <c r="AE34" s="7">
        <v>2</v>
      </c>
      <c r="AF34" s="7">
        <v>3</v>
      </c>
      <c r="AG34" s="7" t="s">
        <v>10</v>
      </c>
      <c r="AH34" s="8" t="s">
        <v>11</v>
      </c>
    </row>
    <row r="35" spans="2:34" ht="30" customHeight="1">
      <c r="B35" s="10">
        <v>4</v>
      </c>
      <c r="C35" s="57"/>
      <c r="D35" s="58"/>
      <c r="E35" s="57"/>
      <c r="F35" s="26" t="str">
        <f t="shared" si="5"/>
        <v>-</v>
      </c>
      <c r="G35" s="26" t="str">
        <f t="shared" si="6"/>
        <v>-</v>
      </c>
      <c r="H35" s="26" t="str">
        <f t="shared" si="7"/>
        <v>-</v>
      </c>
      <c r="I35" s="60"/>
      <c r="J35" s="73"/>
      <c r="K35" s="82" t="str">
        <f t="shared" si="8"/>
        <v/>
      </c>
      <c r="L35" s="85"/>
      <c r="M35" s="41"/>
      <c r="N35" s="41"/>
      <c r="O35" s="42"/>
      <c r="P35" s="65"/>
      <c r="Q35" s="68"/>
      <c r="R35" s="41"/>
      <c r="S35" s="42"/>
      <c r="T35" s="60"/>
      <c r="U35" s="73"/>
      <c r="V35" s="82" t="str">
        <f t="shared" si="9"/>
        <v/>
      </c>
      <c r="W35" s="77"/>
      <c r="X35" s="78"/>
      <c r="AA35" s="51" t="str">
        <f>IF(ISBLANK($C52), "", $C52)</f>
        <v/>
      </c>
      <c r="AB35" s="98"/>
      <c r="AC35" s="99"/>
      <c r="AD35" s="45"/>
      <c r="AE35" s="45"/>
      <c r="AF35" s="45"/>
      <c r="AG35" s="45"/>
      <c r="AH35" s="53" t="str">
        <f>IF(AND(ISBLANK(AD35),ISBLANK(AE35),ISBLANK(AF35),ISBLANK(AG35)), "", SUM(AD35:AG35))</f>
        <v/>
      </c>
    </row>
    <row r="36" spans="2:34" ht="30" customHeight="1">
      <c r="B36" s="10">
        <v>5</v>
      </c>
      <c r="C36" s="57"/>
      <c r="D36" s="58"/>
      <c r="E36" s="57"/>
      <c r="F36" s="26" t="str">
        <f t="shared" si="5"/>
        <v>-</v>
      </c>
      <c r="G36" s="26" t="str">
        <f t="shared" si="6"/>
        <v>-</v>
      </c>
      <c r="H36" s="26" t="str">
        <f t="shared" si="7"/>
        <v>-</v>
      </c>
      <c r="I36" s="60"/>
      <c r="J36" s="73"/>
      <c r="K36" s="82" t="str">
        <f t="shared" si="8"/>
        <v/>
      </c>
      <c r="L36" s="85"/>
      <c r="M36" s="41"/>
      <c r="N36" s="41"/>
      <c r="O36" s="42"/>
      <c r="P36" s="65"/>
      <c r="Q36" s="68"/>
      <c r="R36" s="41"/>
      <c r="S36" s="42"/>
      <c r="T36" s="60"/>
      <c r="U36" s="73"/>
      <c r="V36" s="82" t="str">
        <f t="shared" si="9"/>
        <v/>
      </c>
      <c r="W36" s="77"/>
      <c r="X36" s="78"/>
      <c r="AA36" s="51" t="str">
        <f>IF(ISBLANK($C53), "", $C53)</f>
        <v/>
      </c>
      <c r="AB36" s="98"/>
      <c r="AC36" s="99"/>
      <c r="AD36" s="45"/>
      <c r="AE36" s="45"/>
      <c r="AF36" s="45"/>
      <c r="AG36" s="45"/>
      <c r="AH36" s="53" t="str">
        <f>IF(AND(ISBLANK(AD36),ISBLANK(AE36),ISBLANK(AF36),ISBLANK(AG36)), "", SUM(AD36:AG36))</f>
        <v/>
      </c>
    </row>
    <row r="37" spans="2:34" ht="30" customHeight="1" thickBot="1">
      <c r="B37" s="10">
        <v>6</v>
      </c>
      <c r="C37" s="57"/>
      <c r="D37" s="58"/>
      <c r="E37" s="57"/>
      <c r="F37" s="26" t="str">
        <f t="shared" si="5"/>
        <v>-</v>
      </c>
      <c r="G37" s="26" t="str">
        <f t="shared" si="6"/>
        <v>-</v>
      </c>
      <c r="H37" s="26" t="str">
        <f t="shared" si="7"/>
        <v>-</v>
      </c>
      <c r="I37" s="60"/>
      <c r="J37" s="73"/>
      <c r="K37" s="82" t="str">
        <f t="shared" si="8"/>
        <v/>
      </c>
      <c r="L37" s="85"/>
      <c r="M37" s="41"/>
      <c r="N37" s="41"/>
      <c r="O37" s="42"/>
      <c r="P37" s="65"/>
      <c r="Q37" s="68"/>
      <c r="R37" s="41"/>
      <c r="S37" s="42"/>
      <c r="T37" s="60"/>
      <c r="U37" s="73"/>
      <c r="V37" s="82" t="str">
        <f t="shared" si="9"/>
        <v/>
      </c>
      <c r="W37" s="77"/>
      <c r="X37" s="78"/>
      <c r="AA37" s="52" t="s">
        <v>59</v>
      </c>
      <c r="AB37" s="98"/>
      <c r="AC37" s="99"/>
      <c r="AD37" s="45"/>
      <c r="AE37" s="45"/>
      <c r="AF37" s="45"/>
      <c r="AG37" s="45"/>
      <c r="AH37" s="53" t="str">
        <f>IF(AND(ISBLANK(AD37),ISBLANK(AE37),ISBLANK(AF37),ISBLANK(AG37)), "", SUM(AD37:AG37))</f>
        <v/>
      </c>
    </row>
    <row r="38" spans="2:34" ht="30" customHeight="1">
      <c r="B38" s="10">
        <v>7</v>
      </c>
      <c r="C38" s="57"/>
      <c r="D38" s="58"/>
      <c r="E38" s="57"/>
      <c r="F38" s="26" t="str">
        <f t="shared" si="5"/>
        <v>-</v>
      </c>
      <c r="G38" s="26" t="str">
        <f t="shared" si="6"/>
        <v>-</v>
      </c>
      <c r="H38" s="26" t="str">
        <f t="shared" si="7"/>
        <v>-</v>
      </c>
      <c r="I38" s="60"/>
      <c r="J38" s="73"/>
      <c r="K38" s="82" t="str">
        <f t="shared" si="8"/>
        <v/>
      </c>
      <c r="L38" s="85"/>
      <c r="M38" s="41"/>
      <c r="N38" s="41"/>
      <c r="O38" s="42"/>
      <c r="P38" s="65"/>
      <c r="Q38" s="68"/>
      <c r="R38" s="41"/>
      <c r="S38" s="42"/>
      <c r="T38" s="60"/>
      <c r="U38" s="73"/>
      <c r="V38" s="82" t="str">
        <f t="shared" si="9"/>
        <v/>
      </c>
      <c r="W38" s="77"/>
      <c r="X38" s="78"/>
      <c r="AA38" s="19" t="s">
        <v>41</v>
      </c>
      <c r="AB38" s="20"/>
      <c r="AC38" s="20"/>
      <c r="AD38" s="20"/>
      <c r="AE38" s="114" t="s">
        <v>22</v>
      </c>
      <c r="AF38" s="115"/>
      <c r="AG38" s="115"/>
      <c r="AH38" s="116"/>
    </row>
    <row r="39" spans="2:34" ht="30" customHeight="1">
      <c r="B39" s="10">
        <v>8</v>
      </c>
      <c r="C39" s="57"/>
      <c r="D39" s="58"/>
      <c r="E39" s="57"/>
      <c r="F39" s="26" t="str">
        <f t="shared" si="5"/>
        <v>-</v>
      </c>
      <c r="G39" s="26" t="str">
        <f t="shared" si="6"/>
        <v>-</v>
      </c>
      <c r="H39" s="26" t="str">
        <f t="shared" si="7"/>
        <v>-</v>
      </c>
      <c r="I39" s="60"/>
      <c r="J39" s="73"/>
      <c r="K39" s="82" t="str">
        <f t="shared" si="8"/>
        <v/>
      </c>
      <c r="L39" s="85"/>
      <c r="M39" s="41"/>
      <c r="N39" s="41"/>
      <c r="O39" s="42"/>
      <c r="P39" s="65"/>
      <c r="Q39" s="68"/>
      <c r="R39" s="41"/>
      <c r="S39" s="42"/>
      <c r="T39" s="60"/>
      <c r="U39" s="73"/>
      <c r="V39" s="82" t="str">
        <f t="shared" si="9"/>
        <v/>
      </c>
      <c r="W39" s="77"/>
      <c r="X39" s="78"/>
      <c r="Y39" s="94"/>
      <c r="Z39" s="95"/>
      <c r="AA39" s="126"/>
      <c r="AB39" s="127"/>
      <c r="AC39" s="128"/>
      <c r="AD39" s="129"/>
      <c r="AE39" s="117"/>
      <c r="AF39" s="118"/>
      <c r="AG39" s="118"/>
      <c r="AH39" s="119"/>
    </row>
    <row r="40" spans="2:34" ht="30" customHeight="1">
      <c r="B40" s="10">
        <v>9</v>
      </c>
      <c r="C40" s="57"/>
      <c r="D40" s="58"/>
      <c r="E40" s="57"/>
      <c r="F40" s="26" t="str">
        <f t="shared" si="5"/>
        <v>-</v>
      </c>
      <c r="G40" s="26" t="str">
        <f t="shared" si="6"/>
        <v>-</v>
      </c>
      <c r="H40" s="26" t="str">
        <f t="shared" si="7"/>
        <v>-</v>
      </c>
      <c r="I40" s="60"/>
      <c r="J40" s="73"/>
      <c r="K40" s="82" t="str">
        <f t="shared" si="8"/>
        <v/>
      </c>
      <c r="L40" s="85"/>
      <c r="M40" s="41"/>
      <c r="N40" s="41"/>
      <c r="O40" s="42"/>
      <c r="P40" s="65"/>
      <c r="Q40" s="68"/>
      <c r="R40" s="41"/>
      <c r="S40" s="42"/>
      <c r="T40" s="60"/>
      <c r="U40" s="73"/>
      <c r="V40" s="82" t="str">
        <f t="shared" si="9"/>
        <v/>
      </c>
      <c r="W40" s="77"/>
      <c r="X40" s="78"/>
      <c r="Y40" s="96"/>
      <c r="Z40" s="97"/>
      <c r="AA40" s="21" t="s">
        <v>20</v>
      </c>
      <c r="AB40" s="18"/>
      <c r="AC40" s="18"/>
      <c r="AD40" s="18"/>
      <c r="AE40" s="120" t="s">
        <v>22</v>
      </c>
      <c r="AF40" s="121"/>
      <c r="AG40" s="121"/>
      <c r="AH40" s="122"/>
    </row>
    <row r="41" spans="2:34" ht="30" customHeight="1">
      <c r="B41" s="10">
        <v>10</v>
      </c>
      <c r="C41" s="57"/>
      <c r="D41" s="58"/>
      <c r="E41" s="57"/>
      <c r="F41" s="26" t="str">
        <f t="shared" si="5"/>
        <v>-</v>
      </c>
      <c r="G41" s="26" t="str">
        <f t="shared" si="6"/>
        <v>-</v>
      </c>
      <c r="H41" s="26" t="str">
        <f t="shared" si="7"/>
        <v>-</v>
      </c>
      <c r="I41" s="60"/>
      <c r="J41" s="73"/>
      <c r="K41" s="82"/>
      <c r="L41" s="85"/>
      <c r="M41" s="41"/>
      <c r="N41" s="41"/>
      <c r="O41" s="42"/>
      <c r="P41" s="65"/>
      <c r="Q41" s="68"/>
      <c r="R41" s="41"/>
      <c r="S41" s="42"/>
      <c r="T41" s="60"/>
      <c r="U41" s="73"/>
      <c r="V41" s="82" t="str">
        <f t="shared" si="9"/>
        <v/>
      </c>
      <c r="W41" s="77"/>
      <c r="X41" s="78"/>
      <c r="Y41" s="96"/>
      <c r="Z41" s="97"/>
      <c r="AA41" s="126"/>
      <c r="AB41" s="127"/>
      <c r="AC41" s="128"/>
      <c r="AD41" s="129"/>
      <c r="AE41" s="117"/>
      <c r="AF41" s="118"/>
      <c r="AG41" s="118"/>
      <c r="AH41" s="119"/>
    </row>
    <row r="42" spans="2:34" ht="30" customHeight="1">
      <c r="B42" s="10">
        <v>11</v>
      </c>
      <c r="C42" s="57"/>
      <c r="D42" s="58"/>
      <c r="E42" s="57"/>
      <c r="F42" s="26" t="str">
        <f t="shared" si="5"/>
        <v>-</v>
      </c>
      <c r="G42" s="26" t="str">
        <f t="shared" si="6"/>
        <v>-</v>
      </c>
      <c r="H42" s="26" t="str">
        <f t="shared" si="7"/>
        <v>-</v>
      </c>
      <c r="I42" s="60"/>
      <c r="J42" s="73"/>
      <c r="K42" s="82" t="str">
        <f t="shared" si="8"/>
        <v/>
      </c>
      <c r="L42" s="85"/>
      <c r="M42" s="41"/>
      <c r="N42" s="41"/>
      <c r="O42" s="42"/>
      <c r="P42" s="65"/>
      <c r="Q42" s="68"/>
      <c r="R42" s="41"/>
      <c r="S42" s="42"/>
      <c r="T42" s="60"/>
      <c r="U42" s="73"/>
      <c r="V42" s="82" t="str">
        <f t="shared" si="9"/>
        <v/>
      </c>
      <c r="W42" s="77"/>
      <c r="X42" s="78"/>
      <c r="Y42" s="94"/>
      <c r="Z42" s="95"/>
      <c r="AA42" s="22" t="s">
        <v>17</v>
      </c>
      <c r="AB42" s="23"/>
      <c r="AC42" s="23"/>
      <c r="AD42" s="23"/>
      <c r="AE42" s="123" t="s">
        <v>22</v>
      </c>
      <c r="AF42" s="124"/>
      <c r="AG42" s="124"/>
      <c r="AH42" s="125"/>
    </row>
    <row r="43" spans="2:34" ht="30" customHeight="1">
      <c r="B43" s="10">
        <v>12</v>
      </c>
      <c r="C43" s="57"/>
      <c r="D43" s="58"/>
      <c r="E43" s="57"/>
      <c r="F43" s="26" t="str">
        <f t="shared" si="5"/>
        <v>-</v>
      </c>
      <c r="G43" s="26" t="str">
        <f t="shared" si="6"/>
        <v>-</v>
      </c>
      <c r="H43" s="26" t="str">
        <f t="shared" si="7"/>
        <v>-</v>
      </c>
      <c r="I43" s="60"/>
      <c r="J43" s="73"/>
      <c r="K43" s="82" t="str">
        <f t="shared" si="8"/>
        <v/>
      </c>
      <c r="L43" s="85"/>
      <c r="M43" s="41"/>
      <c r="N43" s="41"/>
      <c r="O43" s="42"/>
      <c r="P43" s="65"/>
      <c r="Q43" s="68"/>
      <c r="R43" s="41"/>
      <c r="S43" s="42"/>
      <c r="T43" s="60"/>
      <c r="U43" s="73"/>
      <c r="V43" s="82" t="str">
        <f t="shared" si="9"/>
        <v/>
      </c>
      <c r="W43" s="77"/>
      <c r="X43" s="78"/>
      <c r="Y43" s="96"/>
      <c r="Z43" s="97"/>
      <c r="AA43" s="126"/>
      <c r="AB43" s="127"/>
      <c r="AC43" s="128"/>
      <c r="AD43" s="129"/>
      <c r="AE43" s="117"/>
      <c r="AF43" s="118"/>
      <c r="AG43" s="118"/>
      <c r="AH43" s="119"/>
    </row>
    <row r="44" spans="2:34" ht="30" customHeight="1">
      <c r="B44" s="10">
        <v>13</v>
      </c>
      <c r="C44" s="57"/>
      <c r="D44" s="58"/>
      <c r="E44" s="57"/>
      <c r="F44" s="26" t="str">
        <f t="shared" si="5"/>
        <v>-</v>
      </c>
      <c r="G44" s="26" t="str">
        <f t="shared" si="6"/>
        <v>-</v>
      </c>
      <c r="H44" s="26" t="str">
        <f t="shared" si="7"/>
        <v>-</v>
      </c>
      <c r="I44" s="60"/>
      <c r="J44" s="73"/>
      <c r="K44" s="82" t="str">
        <f t="shared" si="8"/>
        <v/>
      </c>
      <c r="L44" s="85"/>
      <c r="M44" s="41"/>
      <c r="N44" s="41"/>
      <c r="O44" s="42"/>
      <c r="P44" s="65"/>
      <c r="Q44" s="68"/>
      <c r="R44" s="41"/>
      <c r="S44" s="42"/>
      <c r="T44" s="60"/>
      <c r="U44" s="73"/>
      <c r="V44" s="82" t="str">
        <f t="shared" si="9"/>
        <v/>
      </c>
      <c r="W44" s="77"/>
      <c r="X44" s="78"/>
      <c r="Y44" s="94"/>
      <c r="Z44" s="95"/>
      <c r="AA44" s="21" t="s">
        <v>17</v>
      </c>
      <c r="AB44" s="18"/>
      <c r="AC44" s="18"/>
      <c r="AD44" s="18"/>
      <c r="AE44" s="120" t="s">
        <v>22</v>
      </c>
      <c r="AF44" s="121"/>
      <c r="AG44" s="121"/>
      <c r="AH44" s="122"/>
    </row>
    <row r="45" spans="2:34" ht="30" customHeight="1">
      <c r="B45" s="10">
        <v>14</v>
      </c>
      <c r="C45" s="57"/>
      <c r="D45" s="58"/>
      <c r="E45" s="57"/>
      <c r="F45" s="26" t="str">
        <f t="shared" si="5"/>
        <v>-</v>
      </c>
      <c r="G45" s="26" t="str">
        <f t="shared" si="6"/>
        <v>-</v>
      </c>
      <c r="H45" s="26" t="str">
        <f t="shared" si="7"/>
        <v>-</v>
      </c>
      <c r="I45" s="60"/>
      <c r="J45" s="73"/>
      <c r="K45" s="82" t="str">
        <f t="shared" si="8"/>
        <v/>
      </c>
      <c r="L45" s="85"/>
      <c r="M45" s="41"/>
      <c r="N45" s="41"/>
      <c r="O45" s="42"/>
      <c r="P45" s="65"/>
      <c r="Q45" s="68"/>
      <c r="R45" s="41"/>
      <c r="S45" s="42"/>
      <c r="T45" s="60"/>
      <c r="U45" s="73"/>
      <c r="V45" s="82" t="str">
        <f t="shared" si="9"/>
        <v/>
      </c>
      <c r="W45" s="77"/>
      <c r="X45" s="78"/>
      <c r="Y45" s="160" t="str">
        <f ca="1">IF(_xlfn.CONCAT($Y46:$Z53)="", "", "BAD TALLIES")</f>
        <v/>
      </c>
      <c r="Z45" s="97"/>
      <c r="AA45" s="126"/>
      <c r="AB45" s="127"/>
      <c r="AC45" s="128"/>
      <c r="AD45" s="129"/>
      <c r="AE45" s="117"/>
      <c r="AF45" s="118"/>
      <c r="AG45" s="118"/>
      <c r="AH45" s="119"/>
    </row>
    <row r="46" spans="2:34" ht="30" customHeight="1">
      <c r="B46" s="10">
        <v>15</v>
      </c>
      <c r="C46" s="57"/>
      <c r="D46" s="58"/>
      <c r="E46" s="57"/>
      <c r="F46" s="26" t="str">
        <f t="shared" si="5"/>
        <v>-</v>
      </c>
      <c r="G46" s="26" t="str">
        <f t="shared" si="6"/>
        <v>-</v>
      </c>
      <c r="H46" s="26" t="str">
        <f t="shared" si="7"/>
        <v>-</v>
      </c>
      <c r="I46" s="60"/>
      <c r="J46" s="73"/>
      <c r="K46" s="82" t="str">
        <f t="shared" si="8"/>
        <v/>
      </c>
      <c r="L46" s="85"/>
      <c r="M46" s="41"/>
      <c r="N46" s="41"/>
      <c r="O46" s="42"/>
      <c r="P46" s="65"/>
      <c r="Q46" s="68"/>
      <c r="R46" s="41"/>
      <c r="S46" s="42"/>
      <c r="T46" s="60"/>
      <c r="U46" s="73"/>
      <c r="V46" s="82" t="str">
        <f t="shared" si="9"/>
        <v/>
      </c>
      <c r="W46" s="77"/>
      <c r="X46" s="78"/>
      <c r="Y46" s="158" t="str" cm="1">
        <f t="array" aca="1" ref="Y46" ca="1">IF(
    AND(SUMPRODUCT(--($I$5:$I$27&lt;&gt;""))=0,SUMPRODUCT(--($I$32:$I$54&lt;&gt;""))=0,SUMPRODUCT(--($AB$31:$AB$33&lt;&gt;""))=0,SUMPRODUCT(--($AB$35:$AB$37&lt;&gt;""))=0),
    "",
    IF(
        MAX(SUMPRODUCT(MAX(($I$5:$I$27="OT")*(ROW($I$5:$I$27)))), SUMPRODUCT(MAX(($I$32:$I$54="OT")*(ROW($I$32:$I$54)))), SUMPRODUCT(MAX(($I$5:$I$27="SO")*(ROW($I$5:$I$27)))), SUMPRODUCT(MAX(($I$32:$I$54="SO")*(ROW($I$32:$I$54)))))=0,
        IF(SUM($AB$31:$AB$33)=($AC$17*$AE$17/1440),"", "HOME TOI"),
        IF(
            MAX(SUMPRODUCT(MAX(($I$5:$I$27="SO")*(ROW($I$5:$I$27)))), SUMPRODUCT(MAX(($I$32:$I$54="SO")*(ROW($I$32:$I$54)))))=0,
            IF(
                COUNTIF(
                    $I$5:$I$27,
                    "OT"
                )+COUNTIF(
                    $I$32:$I$54,
                    "OT"
                )&lt;&gt;1,
                "OT GOALS",
                IF(
                    INDIRECT("K"&amp;MAX(SUMPRODUCT(MAX(($I$5:$I$27="OT")*(ROW($I$5:$I$27)))),SUMPRODUCT(MAX(($I$32:$I$54="OT")*(ROW($I$32:$I$54))))))=SUM($AB$31:$AB$33),
                "",
                "OT HOME TOI")
            ),
            IF(SUM($AB$31:$AB$33)=(($AC$17*$AE$17)+$AG$17)/1440, "", "SO HOME TOI")
            )
    )
)</f>
        <v/>
      </c>
      <c r="Z46" s="97"/>
      <c r="AA46" s="22" t="s">
        <v>18</v>
      </c>
      <c r="AB46" s="23"/>
      <c r="AC46" s="23"/>
      <c r="AD46" s="23"/>
      <c r="AE46" s="123" t="s">
        <v>22</v>
      </c>
      <c r="AF46" s="124"/>
      <c r="AG46" s="124"/>
      <c r="AH46" s="125"/>
    </row>
    <row r="47" spans="2:34" ht="30" customHeight="1">
      <c r="B47" s="10">
        <v>16</v>
      </c>
      <c r="C47" s="57"/>
      <c r="D47" s="58"/>
      <c r="E47" s="57"/>
      <c r="F47" s="26" t="str">
        <f t="shared" si="5"/>
        <v>-</v>
      </c>
      <c r="G47" s="26" t="str">
        <f t="shared" si="6"/>
        <v>-</v>
      </c>
      <c r="H47" s="26" t="str">
        <f t="shared" si="7"/>
        <v>-</v>
      </c>
      <c r="I47" s="60"/>
      <c r="J47" s="73"/>
      <c r="K47" s="82" t="str">
        <f t="shared" si="8"/>
        <v/>
      </c>
      <c r="L47" s="85"/>
      <c r="M47" s="41"/>
      <c r="N47" s="41"/>
      <c r="O47" s="42"/>
      <c r="P47" s="65"/>
      <c r="Q47" s="68"/>
      <c r="R47" s="41"/>
      <c r="S47" s="42"/>
      <c r="T47" s="60"/>
      <c r="U47" s="73"/>
      <c r="V47" s="82" t="str">
        <f t="shared" si="9"/>
        <v/>
      </c>
      <c r="W47" s="77"/>
      <c r="X47" s="78"/>
      <c r="Y47" s="158" t="str" cm="1">
        <f t="array" aca="1" ref="Y47" ca="1">IF(
    AND(SUMPRODUCT(--($I$5:$I$27&lt;&gt;""))=0,SUMPRODUCT(--($I$32:$I$54&lt;&gt;""))=0,SUMPRODUCT(--($AB$31:$AB$33&lt;&gt;""))=0,SUMPRODUCT(--($AB$35:$AB$37&lt;&gt;""))=0),
    "",
    IF(
        MAX(SUMPRODUCT(MAX(($I$5:$I$27="OT")*(ROW($I$5:$I$27)))), SUMPRODUCT(MAX(($I$32:$I$54="OT")*(ROW($I$32:$I$54)))), SUMPRODUCT(MAX(($I$5:$I$27="SO")*(ROW($I$5:$I$27)))), SUMPRODUCT(MAX(($I$32:$I$54="SO")*(ROW($I$32:$I$54)))))=0,
        IF(SUM($AB$35:$AB$37)=($AC$17*$AE$17/1440),"", "AWAY TOI"),
        IF(
            MAX(SUMPRODUCT(MAX(($I$5:$I$27="SO")*(ROW($I$5:$I$27)))), SUMPRODUCT(MAX(($I$32:$I$54="SO")*(ROW($I$32:$I$54)))))=0,
            IF(
                COUNTIF(
                    $I$5:$I$27,
                    "OT"
                )+COUNTIF(
                    $I$32:$I$54,
                    "OT"
                )&lt;&gt;1,
                "OT GOALS",
                IF(
                    INDIRECT("K"&amp;MAX(SUMPRODUCT(MAX(($I$5:$I$27="OT")*(ROW($I$5:$I$27)))),SUMPRODUCT(MAX(($I$32:$I$54="OT")*(ROW($I$32:$I$54))))))=SUM($AB$35:$AB$37),
                "",
                "OT AWAY TOI")
            ),
            IF(SUM($AB$35:$AB$37)=(($AC$17*$AE$17)+$AG$17)/1440, "", "SO AWAY TOI")
            )
    )
)</f>
        <v/>
      </c>
      <c r="Z47" s="97"/>
      <c r="AA47" s="126"/>
      <c r="AB47" s="127"/>
      <c r="AC47" s="128"/>
      <c r="AD47" s="129"/>
      <c r="AE47" s="117"/>
      <c r="AF47" s="118"/>
      <c r="AG47" s="118"/>
      <c r="AH47" s="119"/>
    </row>
    <row r="48" spans="2:34" ht="30" customHeight="1">
      <c r="B48" s="10">
        <v>17</v>
      </c>
      <c r="C48" s="57"/>
      <c r="D48" s="58"/>
      <c r="E48" s="57"/>
      <c r="F48" s="26" t="str">
        <f t="shared" si="5"/>
        <v>-</v>
      </c>
      <c r="G48" s="26" t="str">
        <f t="shared" si="6"/>
        <v>-</v>
      </c>
      <c r="H48" s="26" t="str">
        <f t="shared" si="7"/>
        <v>-</v>
      </c>
      <c r="I48" s="60"/>
      <c r="J48" s="73"/>
      <c r="K48" s="82" t="str">
        <f t="shared" si="8"/>
        <v/>
      </c>
      <c r="L48" s="85"/>
      <c r="M48" s="41"/>
      <c r="N48" s="41"/>
      <c r="O48" s="42"/>
      <c r="P48" s="65"/>
      <c r="Q48" s="68"/>
      <c r="R48" s="41"/>
      <c r="S48" s="42"/>
      <c r="T48" s="60"/>
      <c r="U48" s="73"/>
      <c r="V48" s="82" t="str">
        <f t="shared" si="9"/>
        <v/>
      </c>
      <c r="W48" s="77"/>
      <c r="X48" s="78"/>
      <c r="Y48" s="158" t="str">
        <f>IF(NOT(COUNTA($M$5:$M$27)=SUM($F$5:$F$26)), "HOME GOALS", "")</f>
        <v/>
      </c>
      <c r="Z48" s="97"/>
      <c r="AA48" s="21" t="s">
        <v>18</v>
      </c>
      <c r="AB48" s="18"/>
      <c r="AC48" s="18"/>
      <c r="AD48" s="18"/>
      <c r="AE48" s="123" t="s">
        <v>22</v>
      </c>
      <c r="AF48" s="124"/>
      <c r="AG48" s="124"/>
      <c r="AH48" s="125"/>
    </row>
    <row r="49" spans="2:34" ht="30" customHeight="1">
      <c r="B49" s="10">
        <v>18</v>
      </c>
      <c r="C49" s="57"/>
      <c r="D49" s="58"/>
      <c r="E49" s="57"/>
      <c r="F49" s="26" t="str">
        <f t="shared" si="5"/>
        <v>-</v>
      </c>
      <c r="G49" s="26" t="str">
        <f t="shared" si="6"/>
        <v>-</v>
      </c>
      <c r="H49" s="26" t="str">
        <f t="shared" si="7"/>
        <v>-</v>
      </c>
      <c r="I49" s="60"/>
      <c r="J49" s="73"/>
      <c r="K49" s="82" t="str">
        <f t="shared" si="8"/>
        <v/>
      </c>
      <c r="L49" s="85"/>
      <c r="M49" s="41"/>
      <c r="N49" s="41"/>
      <c r="O49" s="42"/>
      <c r="P49" s="65"/>
      <c r="Q49" s="68"/>
      <c r="R49" s="41"/>
      <c r="S49" s="42"/>
      <c r="T49" s="60"/>
      <c r="U49" s="73"/>
      <c r="V49" s="82" t="str">
        <f t="shared" si="9"/>
        <v/>
      </c>
      <c r="W49" s="77"/>
      <c r="X49" s="78"/>
      <c r="Y49" s="158" t="str">
        <f>IF(NOT(COUNTA($N$5:$O$27)=SUM($G$5:$G$26)), "HOME ASSISTS", "")</f>
        <v/>
      </c>
      <c r="Z49" s="97"/>
      <c r="AA49" s="126"/>
      <c r="AB49" s="127"/>
      <c r="AC49" s="128"/>
      <c r="AD49" s="129"/>
      <c r="AE49" s="117"/>
      <c r="AF49" s="118"/>
      <c r="AG49" s="118"/>
      <c r="AH49" s="119"/>
    </row>
    <row r="50" spans="2:34" ht="30" customHeight="1">
      <c r="B50" s="10">
        <v>19</v>
      </c>
      <c r="C50" s="57"/>
      <c r="D50" s="58"/>
      <c r="E50" s="57"/>
      <c r="F50" s="26" t="str">
        <f t="shared" si="5"/>
        <v>-</v>
      </c>
      <c r="G50" s="26" t="str">
        <f t="shared" si="6"/>
        <v>-</v>
      </c>
      <c r="H50" s="26" t="str">
        <f t="shared" si="7"/>
        <v>-</v>
      </c>
      <c r="I50" s="60"/>
      <c r="J50" s="73"/>
      <c r="K50" s="82" t="str">
        <f t="shared" si="8"/>
        <v/>
      </c>
      <c r="L50" s="85"/>
      <c r="M50" s="41"/>
      <c r="N50" s="41"/>
      <c r="O50" s="42"/>
      <c r="P50" s="65"/>
      <c r="Q50" s="68"/>
      <c r="R50" s="41"/>
      <c r="S50" s="42"/>
      <c r="T50" s="60"/>
      <c r="U50" s="73"/>
      <c r="V50" s="82" t="str">
        <f t="shared" si="9"/>
        <v/>
      </c>
      <c r="W50" s="77"/>
      <c r="X50" s="78"/>
      <c r="Y50" s="158" t="str">
        <f>IF(NOT(SUM($R$5:$R$27)=SUM($H$5:$H$27)), "HOME PIMS", "")</f>
        <v/>
      </c>
      <c r="Z50" s="97"/>
      <c r="AA50" s="21" t="s">
        <v>19</v>
      </c>
      <c r="AB50" s="18"/>
      <c r="AC50" s="18"/>
      <c r="AD50" s="18"/>
      <c r="AE50" s="123" t="s">
        <v>22</v>
      </c>
      <c r="AF50" s="124"/>
      <c r="AG50" s="124"/>
      <c r="AH50" s="125"/>
    </row>
    <row r="51" spans="2:34" ht="30" customHeight="1">
      <c r="B51" s="10">
        <v>20</v>
      </c>
      <c r="C51" s="57"/>
      <c r="D51" s="58"/>
      <c r="E51" s="57"/>
      <c r="F51" s="26" t="str">
        <f t="shared" si="5"/>
        <v>-</v>
      </c>
      <c r="G51" s="26" t="str">
        <f t="shared" si="6"/>
        <v>-</v>
      </c>
      <c r="H51" s="26" t="str">
        <f t="shared" si="7"/>
        <v>-</v>
      </c>
      <c r="I51" s="60"/>
      <c r="J51" s="73"/>
      <c r="K51" s="82" t="str">
        <f t="shared" si="8"/>
        <v/>
      </c>
      <c r="L51" s="85"/>
      <c r="M51" s="41"/>
      <c r="N51" s="41"/>
      <c r="O51" s="42"/>
      <c r="P51" s="65"/>
      <c r="Q51" s="68"/>
      <c r="R51" s="41"/>
      <c r="S51" s="42"/>
      <c r="T51" s="60"/>
      <c r="U51" s="73"/>
      <c r="V51" s="82" t="str">
        <f t="shared" si="9"/>
        <v/>
      </c>
      <c r="W51" s="77"/>
      <c r="X51" s="78"/>
      <c r="Y51" s="158" t="str">
        <f>IF(NOT(COUNTA($M$32:$M$54)=SUM($F$32:$F$53)), "AWAY GOALS", "")</f>
        <v/>
      </c>
      <c r="Z51" s="97"/>
      <c r="AA51" s="126"/>
      <c r="AB51" s="127"/>
      <c r="AC51" s="128"/>
      <c r="AD51" s="129"/>
      <c r="AE51" s="117"/>
      <c r="AF51" s="118"/>
      <c r="AG51" s="118"/>
      <c r="AH51" s="119"/>
    </row>
    <row r="52" spans="2:34" ht="30" customHeight="1">
      <c r="B52" s="10" t="s">
        <v>32</v>
      </c>
      <c r="C52" s="57"/>
      <c r="D52" s="58"/>
      <c r="E52" s="57"/>
      <c r="F52" s="26" t="str">
        <f t="shared" si="5"/>
        <v>-</v>
      </c>
      <c r="G52" s="26" t="str">
        <f t="shared" si="6"/>
        <v>-</v>
      </c>
      <c r="H52" s="26" t="str">
        <f t="shared" si="7"/>
        <v>-</v>
      </c>
      <c r="I52" s="60"/>
      <c r="J52" s="73"/>
      <c r="K52" s="82" t="str">
        <f t="shared" si="8"/>
        <v/>
      </c>
      <c r="L52" s="85"/>
      <c r="M52" s="41"/>
      <c r="N52" s="41"/>
      <c r="O52" s="42"/>
      <c r="P52" s="65"/>
      <c r="Q52" s="68"/>
      <c r="R52" s="41"/>
      <c r="S52" s="42"/>
      <c r="T52" s="60"/>
      <c r="U52" s="73"/>
      <c r="V52" s="82" t="str">
        <f t="shared" si="9"/>
        <v/>
      </c>
      <c r="W52" s="77"/>
      <c r="X52" s="78"/>
      <c r="Y52" s="158" t="str">
        <f>IF(NOT(COUNTA($N$32:$O$54)=SUM($G$32:$G$53)), "AWAY ASSISTS", "")</f>
        <v/>
      </c>
      <c r="Z52" s="97"/>
      <c r="AA52" s="24" t="s">
        <v>21</v>
      </c>
      <c r="AB52" s="17"/>
      <c r="AC52" s="146"/>
      <c r="AD52" s="147"/>
      <c r="AE52" s="147"/>
      <c r="AF52" s="147"/>
      <c r="AG52" s="147"/>
      <c r="AH52" s="148"/>
    </row>
    <row r="53" spans="2:34" ht="30" customHeight="1">
      <c r="B53" s="10" t="s">
        <v>33</v>
      </c>
      <c r="C53" s="57"/>
      <c r="D53" s="58"/>
      <c r="E53" s="57"/>
      <c r="F53" s="26" t="str">
        <f t="shared" si="5"/>
        <v>-</v>
      </c>
      <c r="G53" s="26" t="str">
        <f t="shared" si="6"/>
        <v>-</v>
      </c>
      <c r="H53" s="26" t="str">
        <f t="shared" si="7"/>
        <v>-</v>
      </c>
      <c r="I53" s="60"/>
      <c r="J53" s="73"/>
      <c r="K53" s="82" t="str">
        <f t="shared" si="8"/>
        <v/>
      </c>
      <c r="L53" s="85"/>
      <c r="M53" s="41"/>
      <c r="N53" s="41"/>
      <c r="O53" s="42"/>
      <c r="P53" s="65"/>
      <c r="Q53" s="68"/>
      <c r="R53" s="41"/>
      <c r="S53" s="42"/>
      <c r="T53" s="60"/>
      <c r="U53" s="73"/>
      <c r="V53" s="82" t="str">
        <f t="shared" si="9"/>
        <v/>
      </c>
      <c r="W53" s="77"/>
      <c r="X53" s="78"/>
      <c r="Y53" s="158" t="str">
        <f>IF(NOT(SUM($R$32:$R$54)=SUM($H$32:$H$54)), "AWAY PIMS", "")</f>
        <v/>
      </c>
      <c r="Z53" s="159"/>
      <c r="AA53" s="25" t="s">
        <v>21</v>
      </c>
      <c r="AB53" s="46"/>
      <c r="AC53" s="149"/>
      <c r="AD53" s="150"/>
      <c r="AE53" s="150"/>
      <c r="AF53" s="150"/>
      <c r="AG53" s="150"/>
      <c r="AH53" s="151"/>
    </row>
    <row r="54" spans="2:34" ht="30" customHeight="1" thickBot="1">
      <c r="B54" s="11" t="s">
        <v>30</v>
      </c>
      <c r="C54" s="27" t="s">
        <v>30</v>
      </c>
      <c r="D54" s="27" t="s">
        <v>31</v>
      </c>
      <c r="E54" s="28" t="s">
        <v>23</v>
      </c>
      <c r="F54" s="28" t="s">
        <v>23</v>
      </c>
      <c r="G54" s="28" t="s">
        <v>23</v>
      </c>
      <c r="H54" s="29" t="str">
        <f t="shared" si="7"/>
        <v>-</v>
      </c>
      <c r="I54" s="61"/>
      <c r="J54" s="74"/>
      <c r="K54" s="83" t="str">
        <f t="shared" si="8"/>
        <v/>
      </c>
      <c r="L54" s="87"/>
      <c r="M54" s="43"/>
      <c r="N54" s="43"/>
      <c r="O54" s="44"/>
      <c r="P54" s="66"/>
      <c r="Q54" s="69"/>
      <c r="R54" s="43"/>
      <c r="S54" s="44"/>
      <c r="T54" s="61"/>
      <c r="U54" s="74"/>
      <c r="V54" s="83" t="str">
        <f t="shared" si="9"/>
        <v/>
      </c>
      <c r="W54" s="79"/>
      <c r="X54" s="80"/>
      <c r="Y54" s="92" t="str">
        <f>IF(COUNTIF($I$5:$I$27, AG$21)+COUNTIF($I$5:$I$27, "SO")=0,"Regulation",IF(COUNTIF($I$5:$I$27, "SO")=0,"Overtime","Shootout"))</f>
        <v>Regulation</v>
      </c>
      <c r="Z54" s="93"/>
      <c r="AA54" s="152" t="s">
        <v>42</v>
      </c>
      <c r="AB54" s="153"/>
      <c r="AC54" s="154"/>
      <c r="AD54" s="154"/>
      <c r="AE54" s="155" t="str">
        <f>IF(OR(COUNTIF($R$32:$R$54, "&gt;2"),COUNTIF($R$5:$R$27, "&gt;2")), "YES", "")</f>
        <v/>
      </c>
      <c r="AF54" s="156"/>
      <c r="AG54" s="156"/>
      <c r="AH54" s="157"/>
    </row>
    <row r="55" spans="2:34" ht="12" customHeight="1"/>
  </sheetData>
  <sheetProtection selectLockedCells="1"/>
  <mergeCells count="79">
    <mergeCell ref="AA25:AC25"/>
    <mergeCell ref="AA26:AC26"/>
    <mergeCell ref="AD17:AD18"/>
    <mergeCell ref="AA29:AH29"/>
    <mergeCell ref="AE9:AF10"/>
    <mergeCell ref="AG9:AH10"/>
    <mergeCell ref="AC3:AH4"/>
    <mergeCell ref="AA2:AH2"/>
    <mergeCell ref="I2:O3"/>
    <mergeCell ref="AA3:AB4"/>
    <mergeCell ref="Y50:Z50"/>
    <mergeCell ref="Y51:Z51"/>
    <mergeCell ref="Y52:Z52"/>
    <mergeCell ref="Y53:Z53"/>
    <mergeCell ref="AE44:AH45"/>
    <mergeCell ref="AE46:AH47"/>
    <mergeCell ref="AE48:AH49"/>
    <mergeCell ref="AA45:AD45"/>
    <mergeCell ref="AA47:AD47"/>
    <mergeCell ref="AA49:AD49"/>
    <mergeCell ref="Y49:Z49"/>
    <mergeCell ref="Y48:Z48"/>
    <mergeCell ref="Y45:Z45"/>
    <mergeCell ref="Y46:Z46"/>
    <mergeCell ref="Y47:Z47"/>
    <mergeCell ref="AE50:AH51"/>
    <mergeCell ref="AA51:AD51"/>
    <mergeCell ref="AC52:AH52"/>
    <mergeCell ref="AC53:AH53"/>
    <mergeCell ref="AA54:AD54"/>
    <mergeCell ref="AE54:AH54"/>
    <mergeCell ref="AA39:AD39"/>
    <mergeCell ref="AA41:AD41"/>
    <mergeCell ref="AA43:AD43"/>
    <mergeCell ref="I29:O30"/>
    <mergeCell ref="AC13:AH14"/>
    <mergeCell ref="AC17:AC18"/>
    <mergeCell ref="AE17:AE18"/>
    <mergeCell ref="AG17:AG18"/>
    <mergeCell ref="AA15:AB16"/>
    <mergeCell ref="AA17:AB19"/>
    <mergeCell ref="AB30:AC30"/>
    <mergeCell ref="AA27:AC27"/>
    <mergeCell ref="AC15:AH16"/>
    <mergeCell ref="AA21:AC21"/>
    <mergeCell ref="AA22:AC22"/>
    <mergeCell ref="AA23:AC23"/>
    <mergeCell ref="P29:X30"/>
    <mergeCell ref="P2:X3"/>
    <mergeCell ref="AB31:AC31"/>
    <mergeCell ref="AB32:AC32"/>
    <mergeCell ref="AB33:AC33"/>
    <mergeCell ref="AA5:AB6"/>
    <mergeCell ref="AA7:AB8"/>
    <mergeCell ref="AA9:AB10"/>
    <mergeCell ref="AA11:AB12"/>
    <mergeCell ref="AA13:AB14"/>
    <mergeCell ref="AC11:AH12"/>
    <mergeCell ref="AC9:AD10"/>
    <mergeCell ref="AC5:AH6"/>
    <mergeCell ref="AC7:AD8"/>
    <mergeCell ref="AE7:AF8"/>
    <mergeCell ref="AG7:AH8"/>
    <mergeCell ref="AF17:AF18"/>
    <mergeCell ref="AH17:AH18"/>
    <mergeCell ref="Y54:Z54"/>
    <mergeCell ref="Y44:Z44"/>
    <mergeCell ref="Y42:Z42"/>
    <mergeCell ref="Y43:Z43"/>
    <mergeCell ref="Y40:Z40"/>
    <mergeCell ref="Y41:Z41"/>
    <mergeCell ref="Y39:Z39"/>
    <mergeCell ref="AB36:AC36"/>
    <mergeCell ref="AB37:AC37"/>
    <mergeCell ref="AB34:AC34"/>
    <mergeCell ref="AB35:AC35"/>
    <mergeCell ref="AE38:AH39"/>
    <mergeCell ref="AE40:AH41"/>
    <mergeCell ref="AE42:AH43"/>
  </mergeCells>
  <printOptions horizontalCentered="1" verticalCentered="1"/>
  <pageMargins left="0" right="0" top="0" bottom="0" header="0.3" footer="0.3"/>
  <pageSetup scale="34" orientation="landscape" verticalDpi="300" copies="2" r:id="rId1"/>
  <rowBreaks count="1" manualBreakCount="1">
    <brk id="55" max="16383" man="1"/>
  </rowBreaks>
  <ignoredErrors>
    <ignoredError sqref="AH35:AH37 AH31:AH3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6D54-2C61-3940-959D-2B8F6FAE2CE0}">
  <dimension ref="A1"/>
  <sheetViews>
    <sheetView workbookViewId="0">
      <selection activeCell="H21" sqref="H21"/>
    </sheetView>
  </sheetViews>
  <sheetFormatPr baseColWidth="10" defaultRowHeight="15"/>
  <sheetData/>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6203-C0CD-6B48-9F13-3C4D8E9EA365}">
  <sheetPr>
    <pageSetUpPr fitToPage="1"/>
  </sheetPr>
  <dimension ref="A1:Y55"/>
  <sheetViews>
    <sheetView showGridLines="0" workbookViewId="0">
      <selection activeCell="O9" sqref="O9"/>
    </sheetView>
  </sheetViews>
  <sheetFormatPr baseColWidth="10" defaultRowHeight="35" customHeight="1"/>
  <cols>
    <col min="1" max="3" width="5.6640625" style="186" customWidth="1"/>
    <col min="4" max="4" width="9.1640625" style="234" customWidth="1"/>
    <col min="5" max="5" width="0.83203125" style="186" customWidth="1"/>
    <col min="6" max="6" width="10.83203125" style="186"/>
    <col min="7" max="8" width="10.83203125" style="235" customWidth="1"/>
    <col min="9" max="9" width="5.83203125" style="186" customWidth="1"/>
    <col min="10" max="10" width="10.83203125" style="236"/>
    <col min="11" max="14" width="7.83203125" style="186" customWidth="1"/>
    <col min="15" max="15" width="6.6640625" style="186" customWidth="1"/>
    <col min="16" max="17" width="7.83203125" style="186" customWidth="1"/>
    <col min="18" max="18" width="5.33203125" style="186" customWidth="1"/>
    <col min="19" max="19" width="10.83203125" style="186"/>
    <col min="20" max="20" width="11.1640625" style="235" bestFit="1" customWidth="1"/>
    <col min="21" max="21" width="10.83203125" style="235" customWidth="1"/>
    <col min="22" max="22" width="5.83203125" style="186" customWidth="1"/>
    <col min="23" max="23" width="5.83203125" style="235" customWidth="1"/>
    <col min="24" max="24" width="10.83203125" style="235"/>
    <col min="25" max="25" width="5.83203125" style="235" customWidth="1"/>
    <col min="26" max="26" width="1.83203125" style="186" customWidth="1"/>
    <col min="27" max="16384" width="10.83203125" style="186"/>
  </cols>
  <sheetData>
    <row r="1" spans="1:25" ht="35" customHeight="1">
      <c r="A1" s="182" t="s">
        <v>60</v>
      </c>
      <c r="B1" s="183"/>
      <c r="C1" s="184"/>
      <c r="D1" s="185"/>
      <c r="F1" s="182" t="s">
        <v>47</v>
      </c>
      <c r="G1" s="183"/>
      <c r="H1" s="184"/>
      <c r="I1" s="184"/>
      <c r="J1" s="187" t="s">
        <v>61</v>
      </c>
      <c r="K1" s="188"/>
      <c r="L1" s="189" t="s">
        <v>62</v>
      </c>
      <c r="M1" s="183"/>
      <c r="N1" s="184"/>
      <c r="O1" s="185"/>
      <c r="P1" s="190" t="s">
        <v>63</v>
      </c>
      <c r="Q1" s="191"/>
      <c r="R1" s="192"/>
      <c r="S1" s="193"/>
      <c r="T1" s="194"/>
      <c r="U1" s="194"/>
      <c r="V1" s="195"/>
      <c r="W1" s="196"/>
      <c r="X1" s="197"/>
      <c r="Y1" s="198"/>
    </row>
    <row r="2" spans="1:25" ht="35" customHeight="1">
      <c r="A2" s="199" t="s">
        <v>64</v>
      </c>
      <c r="B2" s="200"/>
      <c r="C2" s="201"/>
      <c r="D2" s="202"/>
      <c r="F2" s="199" t="s">
        <v>48</v>
      </c>
      <c r="G2" s="200"/>
      <c r="H2" s="201"/>
      <c r="I2" s="201"/>
      <c r="J2" s="203" t="s">
        <v>65</v>
      </c>
      <c r="K2" s="204"/>
      <c r="L2" s="205" t="s">
        <v>66</v>
      </c>
      <c r="M2" s="200"/>
      <c r="N2" s="201"/>
      <c r="O2" s="202"/>
      <c r="P2" s="206"/>
      <c r="Q2" s="207"/>
      <c r="R2" s="208"/>
      <c r="S2" s="209"/>
      <c r="T2" s="210"/>
      <c r="U2" s="210"/>
      <c r="V2" s="211"/>
      <c r="W2" s="212"/>
      <c r="X2" s="213"/>
      <c r="Y2" s="214"/>
    </row>
    <row r="3" spans="1:25" ht="35" customHeight="1">
      <c r="A3" s="199" t="s">
        <v>67</v>
      </c>
      <c r="B3" s="200"/>
      <c r="C3" s="201"/>
      <c r="D3" s="202"/>
      <c r="F3" s="199" t="s">
        <v>68</v>
      </c>
      <c r="G3" s="215"/>
      <c r="H3" s="216"/>
      <c r="I3" s="216"/>
      <c r="J3" s="203" t="s">
        <v>69</v>
      </c>
      <c r="K3" s="204"/>
      <c r="L3" s="205" t="s">
        <v>70</v>
      </c>
      <c r="M3" s="200"/>
      <c r="N3" s="201"/>
      <c r="O3" s="202"/>
      <c r="P3" s="206"/>
      <c r="Q3" s="207"/>
      <c r="R3" s="208"/>
      <c r="S3" s="209"/>
      <c r="T3" s="210"/>
      <c r="U3" s="210"/>
      <c r="V3" s="211"/>
      <c r="W3" s="212"/>
      <c r="X3" s="213"/>
      <c r="Y3" s="214"/>
    </row>
    <row r="4" spans="1:25" ht="35" customHeight="1" thickBot="1">
      <c r="A4" s="217" t="s">
        <v>71</v>
      </c>
      <c r="B4" s="218"/>
      <c r="C4" s="219"/>
      <c r="D4" s="220"/>
      <c r="F4" s="217" t="s">
        <v>72</v>
      </c>
      <c r="G4" s="221"/>
      <c r="H4" s="221"/>
      <c r="I4" s="222"/>
      <c r="J4" s="223"/>
      <c r="K4" s="224"/>
      <c r="L4" s="225" t="s">
        <v>73</v>
      </c>
      <c r="M4" s="218"/>
      <c r="N4" s="219"/>
      <c r="O4" s="220"/>
      <c r="P4" s="206"/>
      <c r="Q4" s="226"/>
      <c r="R4" s="227"/>
      <c r="S4" s="228"/>
      <c r="T4" s="229"/>
      <c r="U4" s="229"/>
      <c r="V4" s="230"/>
      <c r="W4" s="231"/>
      <c r="X4" s="232"/>
      <c r="Y4" s="233"/>
    </row>
    <row r="5" spans="1:25" ht="35" customHeight="1" thickBot="1">
      <c r="Q5" s="237" t="s">
        <v>74</v>
      </c>
      <c r="R5" s="237" t="s">
        <v>75</v>
      </c>
      <c r="S5" s="238">
        <v>1</v>
      </c>
      <c r="T5" s="238">
        <v>2</v>
      </c>
      <c r="U5" s="238">
        <v>3</v>
      </c>
      <c r="V5" s="239" t="s">
        <v>10</v>
      </c>
      <c r="W5" s="240"/>
      <c r="X5" s="238" t="s">
        <v>76</v>
      </c>
      <c r="Y5" s="238" t="s">
        <v>77</v>
      </c>
    </row>
    <row r="6" spans="1:25" ht="35" customHeight="1">
      <c r="A6" s="241" t="s">
        <v>47</v>
      </c>
      <c r="B6" s="242"/>
      <c r="C6" s="242"/>
      <c r="D6" s="243"/>
      <c r="F6" s="241" t="s">
        <v>78</v>
      </c>
      <c r="G6" s="242"/>
      <c r="H6" s="242"/>
      <c r="I6" s="242"/>
      <c r="J6" s="242"/>
      <c r="K6" s="244" t="s">
        <v>79</v>
      </c>
      <c r="L6" s="245"/>
      <c r="M6" s="245"/>
      <c r="N6" s="245"/>
      <c r="O6" s="245"/>
      <c r="P6" s="246" t="s">
        <v>80</v>
      </c>
      <c r="Q6" s="247"/>
      <c r="R6" s="247"/>
      <c r="S6" s="247"/>
      <c r="T6" s="247"/>
      <c r="U6" s="247"/>
      <c r="V6" s="247"/>
      <c r="W6" s="247"/>
      <c r="X6" s="248"/>
      <c r="Y6" s="249" t="s">
        <v>81</v>
      </c>
    </row>
    <row r="7" spans="1:25" ht="35" customHeight="1">
      <c r="A7" s="250"/>
      <c r="B7" s="251" t="s">
        <v>75</v>
      </c>
      <c r="C7" s="251" t="s">
        <v>82</v>
      </c>
      <c r="D7" s="252" t="s">
        <v>83</v>
      </c>
      <c r="F7" s="253" t="s">
        <v>34</v>
      </c>
      <c r="G7" s="254" t="s">
        <v>52</v>
      </c>
      <c r="H7" s="255" t="s">
        <v>44</v>
      </c>
      <c r="I7" s="251" t="s">
        <v>74</v>
      </c>
      <c r="J7" s="256" t="s">
        <v>84</v>
      </c>
      <c r="K7" s="257" t="s">
        <v>6</v>
      </c>
      <c r="L7" s="258" t="s">
        <v>85</v>
      </c>
      <c r="M7" s="258" t="s">
        <v>86</v>
      </c>
      <c r="N7" s="258" t="s">
        <v>87</v>
      </c>
      <c r="O7" s="259" t="s">
        <v>36</v>
      </c>
      <c r="P7" s="257" t="s">
        <v>88</v>
      </c>
      <c r="Q7" s="258" t="s">
        <v>89</v>
      </c>
      <c r="R7" s="258" t="s">
        <v>90</v>
      </c>
      <c r="S7" s="258" t="s">
        <v>43</v>
      </c>
      <c r="T7" s="254" t="s">
        <v>53</v>
      </c>
      <c r="U7" s="254" t="s">
        <v>54</v>
      </c>
      <c r="V7" s="260" t="s">
        <v>91</v>
      </c>
      <c r="W7" s="258" t="s">
        <v>77</v>
      </c>
      <c r="X7" s="261" t="s">
        <v>92</v>
      </c>
      <c r="Y7" s="262"/>
    </row>
    <row r="8" spans="1:25" ht="35" customHeight="1">
      <c r="A8" s="263">
        <v>1</v>
      </c>
      <c r="B8" s="264"/>
      <c r="C8" s="265"/>
      <c r="D8" s="266"/>
      <c r="F8" s="267"/>
      <c r="G8" s="268"/>
      <c r="H8" s="269"/>
      <c r="I8" s="265"/>
      <c r="J8" s="270"/>
      <c r="K8" s="271"/>
      <c r="L8" s="272"/>
      <c r="M8" s="272"/>
      <c r="N8" s="272"/>
      <c r="O8" s="273"/>
      <c r="P8" s="271"/>
      <c r="Q8" s="272"/>
      <c r="R8" s="272"/>
      <c r="S8" s="272"/>
      <c r="T8" s="268"/>
      <c r="U8" s="268"/>
      <c r="V8" s="272"/>
      <c r="W8" s="268"/>
      <c r="X8" s="274"/>
      <c r="Y8" s="275"/>
    </row>
    <row r="9" spans="1:25" ht="35" customHeight="1">
      <c r="A9" s="263">
        <v>2</v>
      </c>
      <c r="B9" s="264"/>
      <c r="C9" s="265"/>
      <c r="D9" s="266"/>
      <c r="F9" s="267"/>
      <c r="G9" s="268"/>
      <c r="H9" s="269"/>
      <c r="I9" s="265"/>
      <c r="J9" s="276"/>
      <c r="K9" s="271"/>
      <c r="L9" s="272"/>
      <c r="M9" s="272"/>
      <c r="N9" s="272"/>
      <c r="O9" s="273"/>
      <c r="P9" s="271"/>
      <c r="Q9" s="272"/>
      <c r="R9" s="272"/>
      <c r="S9" s="272"/>
      <c r="T9" s="268"/>
      <c r="U9" s="268"/>
      <c r="V9" s="272"/>
      <c r="W9" s="268"/>
      <c r="X9" s="274"/>
      <c r="Y9" s="275"/>
    </row>
    <row r="10" spans="1:25" ht="35" customHeight="1">
      <c r="A10" s="263">
        <v>3</v>
      </c>
      <c r="B10" s="264"/>
      <c r="C10" s="265"/>
      <c r="D10" s="266"/>
      <c r="F10" s="267"/>
      <c r="G10" s="268"/>
      <c r="H10" s="269"/>
      <c r="I10" s="265"/>
      <c r="J10" s="270"/>
      <c r="K10" s="271"/>
      <c r="L10" s="272"/>
      <c r="M10" s="272"/>
      <c r="N10" s="272"/>
      <c r="O10" s="273"/>
      <c r="P10" s="271"/>
      <c r="Q10" s="272"/>
      <c r="R10" s="272"/>
      <c r="S10" s="272"/>
      <c r="T10" s="268"/>
      <c r="U10" s="268"/>
      <c r="V10" s="272"/>
      <c r="W10" s="268"/>
      <c r="X10" s="274"/>
      <c r="Y10" s="275"/>
    </row>
    <row r="11" spans="1:25" ht="35" customHeight="1">
      <c r="A11" s="263">
        <v>4</v>
      </c>
      <c r="B11" s="264"/>
      <c r="C11" s="265"/>
      <c r="D11" s="266"/>
      <c r="F11" s="267"/>
      <c r="G11" s="268"/>
      <c r="H11" s="269"/>
      <c r="I11" s="265"/>
      <c r="J11" s="270"/>
      <c r="K11" s="271"/>
      <c r="L11" s="272"/>
      <c r="M11" s="272"/>
      <c r="N11" s="272"/>
      <c r="O11" s="273"/>
      <c r="P11" s="271"/>
      <c r="Q11" s="272"/>
      <c r="R11" s="272"/>
      <c r="S11" s="272"/>
      <c r="T11" s="268"/>
      <c r="U11" s="268"/>
      <c r="V11" s="272"/>
      <c r="W11" s="268"/>
      <c r="X11" s="274"/>
      <c r="Y11" s="275"/>
    </row>
    <row r="12" spans="1:25" ht="35" customHeight="1">
      <c r="A12" s="263">
        <v>5</v>
      </c>
      <c r="B12" s="264"/>
      <c r="C12" s="265"/>
      <c r="D12" s="266"/>
      <c r="F12" s="267"/>
      <c r="G12" s="268"/>
      <c r="H12" s="269"/>
      <c r="I12" s="265"/>
      <c r="J12" s="270"/>
      <c r="K12" s="271"/>
      <c r="L12" s="272"/>
      <c r="M12" s="272"/>
      <c r="N12" s="272"/>
      <c r="O12" s="273"/>
      <c r="P12" s="271"/>
      <c r="Q12" s="272"/>
      <c r="R12" s="272"/>
      <c r="S12" s="272"/>
      <c r="T12" s="268"/>
      <c r="U12" s="268"/>
      <c r="V12" s="272"/>
      <c r="W12" s="268"/>
      <c r="X12" s="274"/>
      <c r="Y12" s="275"/>
    </row>
    <row r="13" spans="1:25" ht="35" customHeight="1">
      <c r="A13" s="263">
        <v>6</v>
      </c>
      <c r="B13" s="264"/>
      <c r="C13" s="265"/>
      <c r="D13" s="266"/>
      <c r="F13" s="267"/>
      <c r="G13" s="268"/>
      <c r="H13" s="269"/>
      <c r="I13" s="265"/>
      <c r="J13" s="276"/>
      <c r="K13" s="271"/>
      <c r="L13" s="272"/>
      <c r="M13" s="272"/>
      <c r="N13" s="272"/>
      <c r="O13" s="273"/>
      <c r="P13" s="271"/>
      <c r="Q13" s="272"/>
      <c r="R13" s="272"/>
      <c r="S13" s="272"/>
      <c r="T13" s="268"/>
      <c r="U13" s="268"/>
      <c r="V13" s="272"/>
      <c r="W13" s="268"/>
      <c r="X13" s="274"/>
      <c r="Y13" s="275"/>
    </row>
    <row r="14" spans="1:25" ht="35" customHeight="1">
      <c r="A14" s="263">
        <v>7</v>
      </c>
      <c r="B14" s="264"/>
      <c r="C14" s="265"/>
      <c r="D14" s="266"/>
      <c r="F14" s="267"/>
      <c r="G14" s="268"/>
      <c r="H14" s="269"/>
      <c r="I14" s="265"/>
      <c r="J14" s="276"/>
      <c r="K14" s="271"/>
      <c r="L14" s="272"/>
      <c r="M14" s="272"/>
      <c r="N14" s="272"/>
      <c r="O14" s="273"/>
      <c r="P14" s="271"/>
      <c r="Q14" s="272"/>
      <c r="R14" s="272"/>
      <c r="S14" s="272"/>
      <c r="T14" s="268"/>
      <c r="U14" s="268"/>
      <c r="V14" s="272"/>
      <c r="W14" s="268"/>
      <c r="X14" s="274"/>
      <c r="Y14" s="275"/>
    </row>
    <row r="15" spans="1:25" ht="35" customHeight="1">
      <c r="A15" s="263">
        <v>8</v>
      </c>
      <c r="B15" s="264"/>
      <c r="C15" s="265"/>
      <c r="D15" s="266"/>
      <c r="F15" s="267"/>
      <c r="G15" s="268"/>
      <c r="H15" s="269"/>
      <c r="I15" s="265"/>
      <c r="J15" s="276"/>
      <c r="K15" s="271"/>
      <c r="L15" s="272"/>
      <c r="M15" s="272"/>
      <c r="N15" s="272"/>
      <c r="O15" s="273"/>
      <c r="P15" s="271"/>
      <c r="Q15" s="272"/>
      <c r="R15" s="272"/>
      <c r="S15" s="272"/>
      <c r="T15" s="268"/>
      <c r="U15" s="268"/>
      <c r="V15" s="272"/>
      <c r="W15" s="268"/>
      <c r="X15" s="274"/>
      <c r="Y15" s="275"/>
    </row>
    <row r="16" spans="1:25" ht="35" customHeight="1">
      <c r="A16" s="263">
        <v>9</v>
      </c>
      <c r="B16" s="264"/>
      <c r="C16" s="265"/>
      <c r="D16" s="266"/>
      <c r="F16" s="267"/>
      <c r="G16" s="268"/>
      <c r="H16" s="269"/>
      <c r="I16" s="265"/>
      <c r="J16" s="270"/>
      <c r="K16" s="271"/>
      <c r="L16" s="272"/>
      <c r="M16" s="272"/>
      <c r="N16" s="272"/>
      <c r="O16" s="273"/>
      <c r="P16" s="271"/>
      <c r="Q16" s="272"/>
      <c r="R16" s="272"/>
      <c r="S16" s="272"/>
      <c r="T16" s="268"/>
      <c r="U16" s="268"/>
      <c r="V16" s="272"/>
      <c r="W16" s="268"/>
      <c r="X16" s="274"/>
      <c r="Y16" s="275"/>
    </row>
    <row r="17" spans="1:25" ht="35" customHeight="1">
      <c r="A17" s="263">
        <v>10</v>
      </c>
      <c r="B17" s="264"/>
      <c r="C17" s="265"/>
      <c r="D17" s="266"/>
      <c r="F17" s="267"/>
      <c r="G17" s="268"/>
      <c r="H17" s="269"/>
      <c r="I17" s="265"/>
      <c r="J17" s="270"/>
      <c r="K17" s="271"/>
      <c r="L17" s="272"/>
      <c r="M17" s="272"/>
      <c r="N17" s="272"/>
      <c r="O17" s="273"/>
      <c r="P17" s="271"/>
      <c r="Q17" s="272"/>
      <c r="R17" s="272"/>
      <c r="S17" s="272"/>
      <c r="T17" s="268"/>
      <c r="U17" s="268"/>
      <c r="V17" s="272"/>
      <c r="W17" s="268"/>
      <c r="X17" s="274"/>
      <c r="Y17" s="275"/>
    </row>
    <row r="18" spans="1:25" ht="35" customHeight="1">
      <c r="A18" s="263">
        <v>11</v>
      </c>
      <c r="B18" s="264"/>
      <c r="C18" s="265"/>
      <c r="D18" s="266"/>
      <c r="F18" s="267"/>
      <c r="G18" s="268"/>
      <c r="H18" s="269"/>
      <c r="I18" s="265"/>
      <c r="J18" s="270"/>
      <c r="K18" s="271"/>
      <c r="L18" s="272"/>
      <c r="M18" s="272"/>
      <c r="N18" s="272"/>
      <c r="O18" s="273"/>
      <c r="P18" s="271"/>
      <c r="Q18" s="272"/>
      <c r="R18" s="272"/>
      <c r="S18" s="272"/>
      <c r="T18" s="268"/>
      <c r="U18" s="268"/>
      <c r="V18" s="272"/>
      <c r="W18" s="268"/>
      <c r="X18" s="274"/>
      <c r="Y18" s="275"/>
    </row>
    <row r="19" spans="1:25" ht="35" customHeight="1">
      <c r="A19" s="263">
        <v>12</v>
      </c>
      <c r="B19" s="264"/>
      <c r="C19" s="265"/>
      <c r="D19" s="266"/>
      <c r="F19" s="267"/>
      <c r="G19" s="268"/>
      <c r="H19" s="269"/>
      <c r="I19" s="265"/>
      <c r="J19" s="270"/>
      <c r="K19" s="271"/>
      <c r="L19" s="272"/>
      <c r="M19" s="272"/>
      <c r="N19" s="272"/>
      <c r="O19" s="273"/>
      <c r="P19" s="271"/>
      <c r="Q19" s="272"/>
      <c r="R19" s="272"/>
      <c r="S19" s="272"/>
      <c r="T19" s="268"/>
      <c r="U19" s="268"/>
      <c r="V19" s="272"/>
      <c r="W19" s="268"/>
      <c r="X19" s="274"/>
      <c r="Y19" s="275"/>
    </row>
    <row r="20" spans="1:25" ht="35" customHeight="1">
      <c r="A20" s="263">
        <v>13</v>
      </c>
      <c r="B20" s="264"/>
      <c r="C20" s="265"/>
      <c r="D20" s="266"/>
      <c r="F20" s="267"/>
      <c r="G20" s="268"/>
      <c r="H20" s="269"/>
      <c r="I20" s="265"/>
      <c r="J20" s="270"/>
      <c r="K20" s="271"/>
      <c r="L20" s="272"/>
      <c r="M20" s="272"/>
      <c r="N20" s="272"/>
      <c r="O20" s="273"/>
      <c r="P20" s="271"/>
      <c r="Q20" s="272"/>
      <c r="R20" s="272"/>
      <c r="S20" s="272"/>
      <c r="T20" s="268"/>
      <c r="U20" s="268"/>
      <c r="V20" s="272"/>
      <c r="W20" s="268"/>
      <c r="X20" s="274"/>
      <c r="Y20" s="275"/>
    </row>
    <row r="21" spans="1:25" ht="35" customHeight="1">
      <c r="A21" s="263">
        <v>14</v>
      </c>
      <c r="B21" s="264"/>
      <c r="C21" s="265"/>
      <c r="D21" s="266"/>
      <c r="F21" s="267"/>
      <c r="G21" s="268"/>
      <c r="H21" s="269"/>
      <c r="I21" s="265"/>
      <c r="J21" s="276"/>
      <c r="K21" s="271"/>
      <c r="L21" s="272"/>
      <c r="M21" s="272"/>
      <c r="N21" s="272"/>
      <c r="O21" s="273"/>
      <c r="P21" s="271"/>
      <c r="Q21" s="272"/>
      <c r="R21" s="272"/>
      <c r="S21" s="272"/>
      <c r="T21" s="268"/>
      <c r="U21" s="268"/>
      <c r="V21" s="272"/>
      <c r="W21" s="268"/>
      <c r="X21" s="274"/>
      <c r="Y21" s="275"/>
    </row>
    <row r="22" spans="1:25" ht="35" customHeight="1">
      <c r="A22" s="263">
        <v>15</v>
      </c>
      <c r="B22" s="264"/>
      <c r="C22" s="265"/>
      <c r="D22" s="266"/>
      <c r="F22" s="267"/>
      <c r="G22" s="268"/>
      <c r="H22" s="269"/>
      <c r="I22" s="265"/>
      <c r="J22" s="276"/>
      <c r="K22" s="271"/>
      <c r="L22" s="272"/>
      <c r="M22" s="272"/>
      <c r="N22" s="272"/>
      <c r="O22" s="273"/>
      <c r="P22" s="271"/>
      <c r="Q22" s="272"/>
      <c r="R22" s="272"/>
      <c r="S22" s="272"/>
      <c r="T22" s="268"/>
      <c r="U22" s="268"/>
      <c r="V22" s="272"/>
      <c r="W22" s="268"/>
      <c r="X22" s="274"/>
      <c r="Y22" s="275"/>
    </row>
    <row r="23" spans="1:25" ht="35" customHeight="1">
      <c r="A23" s="263">
        <v>16</v>
      </c>
      <c r="B23" s="264"/>
      <c r="C23" s="265"/>
      <c r="D23" s="266"/>
      <c r="F23" s="267"/>
      <c r="G23" s="268"/>
      <c r="H23" s="269"/>
      <c r="I23" s="265"/>
      <c r="J23" s="270"/>
      <c r="K23" s="271"/>
      <c r="L23" s="272"/>
      <c r="M23" s="272"/>
      <c r="N23" s="272"/>
      <c r="O23" s="273"/>
      <c r="P23" s="271"/>
      <c r="Q23" s="272"/>
      <c r="R23" s="272"/>
      <c r="S23" s="272"/>
      <c r="T23" s="268"/>
      <c r="U23" s="268"/>
      <c r="V23" s="272"/>
      <c r="W23" s="268"/>
      <c r="X23" s="274"/>
      <c r="Y23" s="275"/>
    </row>
    <row r="24" spans="1:25" ht="35" customHeight="1">
      <c r="A24" s="263">
        <v>17</v>
      </c>
      <c r="B24" s="264"/>
      <c r="C24" s="265"/>
      <c r="D24" s="266"/>
      <c r="F24" s="267"/>
      <c r="G24" s="268"/>
      <c r="H24" s="269"/>
      <c r="I24" s="265"/>
      <c r="J24" s="270"/>
      <c r="K24" s="271"/>
      <c r="L24" s="272"/>
      <c r="M24" s="272"/>
      <c r="N24" s="272"/>
      <c r="O24" s="273"/>
      <c r="P24" s="271"/>
      <c r="Q24" s="272"/>
      <c r="R24" s="272"/>
      <c r="S24" s="272"/>
      <c r="T24" s="268"/>
      <c r="U24" s="268"/>
      <c r="V24" s="272"/>
      <c r="W24" s="268"/>
      <c r="X24" s="274"/>
      <c r="Y24" s="275"/>
    </row>
    <row r="25" spans="1:25" ht="35" customHeight="1">
      <c r="A25" s="263">
        <v>18</v>
      </c>
      <c r="B25" s="264"/>
      <c r="C25" s="265"/>
      <c r="D25" s="266"/>
      <c r="F25" s="267"/>
      <c r="G25" s="268"/>
      <c r="H25" s="269"/>
      <c r="I25" s="265"/>
      <c r="J25" s="270"/>
      <c r="K25" s="271"/>
      <c r="L25" s="272"/>
      <c r="M25" s="272"/>
      <c r="N25" s="272"/>
      <c r="O25" s="273"/>
      <c r="P25" s="271"/>
      <c r="Q25" s="272"/>
      <c r="R25" s="272"/>
      <c r="S25" s="272"/>
      <c r="T25" s="268"/>
      <c r="U25" s="268"/>
      <c r="V25" s="272"/>
      <c r="W25" s="268"/>
      <c r="X25" s="274"/>
      <c r="Y25" s="275"/>
    </row>
    <row r="26" spans="1:25" ht="35" customHeight="1">
      <c r="A26" s="263">
        <v>19</v>
      </c>
      <c r="B26" s="264"/>
      <c r="C26" s="265"/>
      <c r="D26" s="266"/>
      <c r="F26" s="267"/>
      <c r="G26" s="268"/>
      <c r="H26" s="269"/>
      <c r="I26" s="265"/>
      <c r="J26" s="270"/>
      <c r="K26" s="271"/>
      <c r="L26" s="272"/>
      <c r="M26" s="272"/>
      <c r="N26" s="272"/>
      <c r="O26" s="273"/>
      <c r="P26" s="271"/>
      <c r="Q26" s="272"/>
      <c r="R26" s="272"/>
      <c r="S26" s="272"/>
      <c r="T26" s="268"/>
      <c r="U26" s="268"/>
      <c r="V26" s="272"/>
      <c r="W26" s="268"/>
      <c r="X26" s="274"/>
      <c r="Y26" s="275"/>
    </row>
    <row r="27" spans="1:25" ht="35" customHeight="1">
      <c r="A27" s="263">
        <v>20</v>
      </c>
      <c r="B27" s="264"/>
      <c r="C27" s="265"/>
      <c r="D27" s="266"/>
      <c r="F27" s="267"/>
      <c r="G27" s="268"/>
      <c r="H27" s="269"/>
      <c r="I27" s="265"/>
      <c r="J27" s="270"/>
      <c r="K27" s="271"/>
      <c r="L27" s="272"/>
      <c r="M27" s="272"/>
      <c r="N27" s="272"/>
      <c r="O27" s="273"/>
      <c r="P27" s="271"/>
      <c r="Q27" s="272"/>
      <c r="R27" s="272"/>
      <c r="S27" s="272"/>
      <c r="T27" s="268"/>
      <c r="U27" s="268"/>
      <c r="V27" s="272"/>
      <c r="W27" s="268"/>
      <c r="X27" s="274"/>
      <c r="Y27" s="275"/>
    </row>
    <row r="28" spans="1:25" ht="35" customHeight="1">
      <c r="A28" s="263" t="s">
        <v>93</v>
      </c>
      <c r="B28" s="264"/>
      <c r="C28" s="265"/>
      <c r="D28" s="266"/>
      <c r="F28" s="267"/>
      <c r="G28" s="268"/>
      <c r="H28" s="269"/>
      <c r="I28" s="265"/>
      <c r="J28" s="270"/>
      <c r="K28" s="271"/>
      <c r="L28" s="272"/>
      <c r="M28" s="272"/>
      <c r="N28" s="272"/>
      <c r="O28" s="273"/>
      <c r="P28" s="271"/>
      <c r="Q28" s="272"/>
      <c r="R28" s="272"/>
      <c r="S28" s="272"/>
      <c r="T28" s="268"/>
      <c r="U28" s="268"/>
      <c r="V28" s="272"/>
      <c r="W28" s="268"/>
      <c r="X28" s="274"/>
      <c r="Y28" s="275"/>
    </row>
    <row r="29" spans="1:25" ht="35" customHeight="1">
      <c r="A29" s="263" t="s">
        <v>93</v>
      </c>
      <c r="B29" s="264"/>
      <c r="C29" s="265"/>
      <c r="D29" s="266"/>
      <c r="F29" s="267"/>
      <c r="G29" s="268"/>
      <c r="H29" s="269"/>
      <c r="I29" s="265"/>
      <c r="J29" s="270"/>
      <c r="K29" s="271"/>
      <c r="L29" s="272"/>
      <c r="M29" s="272"/>
      <c r="N29" s="272"/>
      <c r="O29" s="273"/>
      <c r="P29" s="271"/>
      <c r="Q29" s="272"/>
      <c r="R29" s="272"/>
      <c r="S29" s="272"/>
      <c r="T29" s="268"/>
      <c r="U29" s="268"/>
      <c r="V29" s="272"/>
      <c r="W29" s="268"/>
      <c r="X29" s="274"/>
      <c r="Y29" s="275"/>
    </row>
    <row r="30" spans="1:25" ht="35" customHeight="1" thickBot="1">
      <c r="A30" s="277" t="s">
        <v>93</v>
      </c>
      <c r="B30" s="278" t="s">
        <v>59</v>
      </c>
      <c r="C30" s="279" t="s">
        <v>23</v>
      </c>
      <c r="D30" s="280"/>
      <c r="F30" s="267"/>
      <c r="G30" s="268"/>
      <c r="H30" s="269"/>
      <c r="I30" s="265"/>
      <c r="J30" s="270"/>
      <c r="K30" s="271"/>
      <c r="L30" s="272"/>
      <c r="M30" s="272"/>
      <c r="N30" s="272"/>
      <c r="O30" s="273"/>
      <c r="P30" s="271"/>
      <c r="Q30" s="272"/>
      <c r="R30" s="272"/>
      <c r="S30" s="272"/>
      <c r="T30" s="268"/>
      <c r="U30" s="268"/>
      <c r="V30" s="272"/>
      <c r="W30" s="268"/>
      <c r="X30" s="274"/>
      <c r="Y30" s="275"/>
    </row>
    <row r="31" spans="1:25" ht="35" customHeight="1">
      <c r="A31" s="241" t="s">
        <v>48</v>
      </c>
      <c r="B31" s="242"/>
      <c r="C31" s="242"/>
      <c r="D31" s="243"/>
      <c r="F31" s="267"/>
      <c r="G31" s="268"/>
      <c r="H31" s="269"/>
      <c r="I31" s="265"/>
      <c r="J31" s="270"/>
      <c r="K31" s="271"/>
      <c r="L31" s="272"/>
      <c r="M31" s="272"/>
      <c r="N31" s="272"/>
      <c r="O31" s="273"/>
      <c r="P31" s="271"/>
      <c r="Q31" s="272"/>
      <c r="R31" s="272"/>
      <c r="S31" s="272"/>
      <c r="T31" s="268"/>
      <c r="U31" s="268"/>
      <c r="V31" s="272"/>
      <c r="W31" s="268"/>
      <c r="X31" s="274"/>
      <c r="Y31" s="275"/>
    </row>
    <row r="32" spans="1:25" ht="35" customHeight="1">
      <c r="A32" s="250"/>
      <c r="B32" s="251" t="s">
        <v>75</v>
      </c>
      <c r="C32" s="251" t="s">
        <v>82</v>
      </c>
      <c r="D32" s="252" t="s">
        <v>83</v>
      </c>
      <c r="F32" s="267"/>
      <c r="G32" s="268"/>
      <c r="H32" s="269"/>
      <c r="I32" s="265"/>
      <c r="J32" s="276"/>
      <c r="K32" s="271"/>
      <c r="L32" s="272"/>
      <c r="M32" s="272"/>
      <c r="N32" s="272"/>
      <c r="O32" s="273"/>
      <c r="P32" s="271"/>
      <c r="Q32" s="272"/>
      <c r="R32" s="272"/>
      <c r="S32" s="272"/>
      <c r="T32" s="268"/>
      <c r="U32" s="268"/>
      <c r="V32" s="272"/>
      <c r="W32" s="268"/>
      <c r="X32" s="274"/>
      <c r="Y32" s="275"/>
    </row>
    <row r="33" spans="1:25" ht="35" customHeight="1">
      <c r="A33" s="263">
        <v>1</v>
      </c>
      <c r="B33" s="264"/>
      <c r="C33" s="265"/>
      <c r="D33" s="266"/>
      <c r="F33" s="267"/>
      <c r="G33" s="268"/>
      <c r="H33" s="269"/>
      <c r="I33" s="265"/>
      <c r="J33" s="276"/>
      <c r="K33" s="271"/>
      <c r="L33" s="272"/>
      <c r="M33" s="272"/>
      <c r="N33" s="272"/>
      <c r="O33" s="273"/>
      <c r="P33" s="271"/>
      <c r="Q33" s="272"/>
      <c r="R33" s="272"/>
      <c r="S33" s="272"/>
      <c r="T33" s="268"/>
      <c r="U33" s="268"/>
      <c r="V33" s="272"/>
      <c r="W33" s="268"/>
      <c r="X33" s="274"/>
      <c r="Y33" s="275"/>
    </row>
    <row r="34" spans="1:25" ht="35" customHeight="1">
      <c r="A34" s="263">
        <v>2</v>
      </c>
      <c r="B34" s="264"/>
      <c r="C34" s="265"/>
      <c r="D34" s="266"/>
      <c r="F34" s="267"/>
      <c r="G34" s="268"/>
      <c r="H34" s="269"/>
      <c r="I34" s="265"/>
      <c r="J34" s="276"/>
      <c r="K34" s="271"/>
      <c r="L34" s="272"/>
      <c r="M34" s="272"/>
      <c r="N34" s="272"/>
      <c r="O34" s="273"/>
      <c r="P34" s="271"/>
      <c r="Q34" s="272"/>
      <c r="R34" s="272"/>
      <c r="S34" s="272"/>
      <c r="T34" s="268"/>
      <c r="U34" s="268"/>
      <c r="V34" s="272"/>
      <c r="W34" s="268"/>
      <c r="X34" s="274"/>
      <c r="Y34" s="275"/>
    </row>
    <row r="35" spans="1:25" ht="35" customHeight="1">
      <c r="A35" s="263">
        <v>3</v>
      </c>
      <c r="B35" s="264"/>
      <c r="C35" s="265"/>
      <c r="D35" s="266"/>
      <c r="F35" s="267"/>
      <c r="G35" s="268"/>
      <c r="H35" s="269"/>
      <c r="I35" s="265"/>
      <c r="J35" s="276"/>
      <c r="K35" s="271"/>
      <c r="L35" s="272"/>
      <c r="M35" s="272"/>
      <c r="N35" s="272"/>
      <c r="O35" s="273"/>
      <c r="P35" s="271"/>
      <c r="Q35" s="272"/>
      <c r="R35" s="272"/>
      <c r="S35" s="272"/>
      <c r="T35" s="268"/>
      <c r="U35" s="268"/>
      <c r="V35" s="272"/>
      <c r="W35" s="268"/>
      <c r="X35" s="274"/>
      <c r="Y35" s="275"/>
    </row>
    <row r="36" spans="1:25" ht="35" customHeight="1">
      <c r="A36" s="263">
        <v>4</v>
      </c>
      <c r="B36" s="264"/>
      <c r="C36" s="265"/>
      <c r="D36" s="266"/>
      <c r="F36" s="267"/>
      <c r="G36" s="268"/>
      <c r="H36" s="269"/>
      <c r="I36" s="265"/>
      <c r="J36" s="276"/>
      <c r="K36" s="271"/>
      <c r="L36" s="272"/>
      <c r="M36" s="272"/>
      <c r="N36" s="272"/>
      <c r="O36" s="273"/>
      <c r="P36" s="271"/>
      <c r="Q36" s="272"/>
      <c r="R36" s="272"/>
      <c r="S36" s="272"/>
      <c r="T36" s="268"/>
      <c r="U36" s="268"/>
      <c r="V36" s="272"/>
      <c r="W36" s="268"/>
      <c r="X36" s="274"/>
      <c r="Y36" s="275"/>
    </row>
    <row r="37" spans="1:25" ht="35" customHeight="1">
      <c r="A37" s="263">
        <v>5</v>
      </c>
      <c r="B37" s="264"/>
      <c r="C37" s="265"/>
      <c r="D37" s="266"/>
      <c r="F37" s="267"/>
      <c r="G37" s="268"/>
      <c r="H37" s="269"/>
      <c r="I37" s="265"/>
      <c r="J37" s="276"/>
      <c r="K37" s="271"/>
      <c r="L37" s="272"/>
      <c r="M37" s="272"/>
      <c r="N37" s="272"/>
      <c r="O37" s="273"/>
      <c r="P37" s="271"/>
      <c r="Q37" s="272"/>
      <c r="R37" s="272"/>
      <c r="S37" s="272"/>
      <c r="T37" s="268"/>
      <c r="U37" s="268"/>
      <c r="V37" s="272"/>
      <c r="W37" s="268"/>
      <c r="X37" s="274"/>
      <c r="Y37" s="275"/>
    </row>
    <row r="38" spans="1:25" ht="35" customHeight="1">
      <c r="A38" s="263">
        <v>6</v>
      </c>
      <c r="B38" s="264"/>
      <c r="C38" s="265"/>
      <c r="D38" s="266"/>
      <c r="F38" s="267"/>
      <c r="G38" s="268"/>
      <c r="H38" s="269"/>
      <c r="I38" s="265"/>
      <c r="J38" s="276"/>
      <c r="K38" s="271"/>
      <c r="L38" s="272"/>
      <c r="M38" s="272"/>
      <c r="N38" s="272"/>
      <c r="O38" s="273"/>
      <c r="P38" s="271"/>
      <c r="Q38" s="272"/>
      <c r="R38" s="272"/>
      <c r="S38" s="272"/>
      <c r="T38" s="268"/>
      <c r="U38" s="268"/>
      <c r="V38" s="272"/>
      <c r="W38" s="268"/>
      <c r="X38" s="274"/>
      <c r="Y38" s="275"/>
    </row>
    <row r="39" spans="1:25" ht="35" customHeight="1">
      <c r="A39" s="263">
        <v>7</v>
      </c>
      <c r="B39" s="264"/>
      <c r="C39" s="265"/>
      <c r="D39" s="266"/>
      <c r="F39" s="267"/>
      <c r="G39" s="268"/>
      <c r="H39" s="269"/>
      <c r="I39" s="265"/>
      <c r="J39" s="276"/>
      <c r="K39" s="271"/>
      <c r="L39" s="272"/>
      <c r="M39" s="272"/>
      <c r="N39" s="272"/>
      <c r="O39" s="273"/>
      <c r="P39" s="271"/>
      <c r="Q39" s="272"/>
      <c r="R39" s="272"/>
      <c r="S39" s="272"/>
      <c r="T39" s="268"/>
      <c r="U39" s="268"/>
      <c r="V39" s="272"/>
      <c r="W39" s="268"/>
      <c r="X39" s="274"/>
      <c r="Y39" s="275"/>
    </row>
    <row r="40" spans="1:25" ht="35" customHeight="1">
      <c r="A40" s="263">
        <v>8</v>
      </c>
      <c r="B40" s="264"/>
      <c r="C40" s="265"/>
      <c r="D40" s="266"/>
      <c r="F40" s="267"/>
      <c r="G40" s="268"/>
      <c r="H40" s="269"/>
      <c r="I40" s="265"/>
      <c r="J40" s="276"/>
      <c r="K40" s="271"/>
      <c r="L40" s="272"/>
      <c r="M40" s="272"/>
      <c r="N40" s="272"/>
      <c r="O40" s="273"/>
      <c r="P40" s="271"/>
      <c r="Q40" s="272"/>
      <c r="R40" s="272"/>
      <c r="S40" s="272"/>
      <c r="T40" s="268"/>
      <c r="U40" s="268"/>
      <c r="V40" s="272"/>
      <c r="W40" s="268"/>
      <c r="X40" s="274"/>
      <c r="Y40" s="275"/>
    </row>
    <row r="41" spans="1:25" ht="35" customHeight="1">
      <c r="A41" s="263">
        <v>9</v>
      </c>
      <c r="B41" s="264"/>
      <c r="C41" s="265"/>
      <c r="D41" s="266"/>
      <c r="F41" s="267"/>
      <c r="G41" s="268"/>
      <c r="H41" s="269"/>
      <c r="I41" s="265"/>
      <c r="J41" s="276"/>
      <c r="K41" s="271"/>
      <c r="L41" s="272"/>
      <c r="M41" s="272"/>
      <c r="N41" s="272"/>
      <c r="O41" s="273"/>
      <c r="P41" s="271"/>
      <c r="Q41" s="272"/>
      <c r="R41" s="272"/>
      <c r="S41" s="272"/>
      <c r="T41" s="268"/>
      <c r="U41" s="268"/>
      <c r="V41" s="272"/>
      <c r="W41" s="268"/>
      <c r="X41" s="274"/>
      <c r="Y41" s="275"/>
    </row>
    <row r="42" spans="1:25" ht="35" customHeight="1">
      <c r="A42" s="263">
        <v>10</v>
      </c>
      <c r="B42" s="264"/>
      <c r="C42" s="265"/>
      <c r="D42" s="266"/>
      <c r="F42" s="267"/>
      <c r="G42" s="268"/>
      <c r="H42" s="269"/>
      <c r="I42" s="265"/>
      <c r="J42" s="276"/>
      <c r="K42" s="271"/>
      <c r="L42" s="272"/>
      <c r="M42" s="272"/>
      <c r="N42" s="272"/>
      <c r="O42" s="273"/>
      <c r="P42" s="271"/>
      <c r="Q42" s="272"/>
      <c r="R42" s="272"/>
      <c r="S42" s="272"/>
      <c r="T42" s="268"/>
      <c r="U42" s="268"/>
      <c r="V42" s="272"/>
      <c r="W42" s="268"/>
      <c r="X42" s="274"/>
      <c r="Y42" s="275"/>
    </row>
    <row r="43" spans="1:25" ht="35" customHeight="1">
      <c r="A43" s="263">
        <v>11</v>
      </c>
      <c r="B43" s="264"/>
      <c r="C43" s="265"/>
      <c r="D43" s="266"/>
      <c r="F43" s="267"/>
      <c r="G43" s="268"/>
      <c r="H43" s="269"/>
      <c r="I43" s="265"/>
      <c r="J43" s="276"/>
      <c r="K43" s="271"/>
      <c r="L43" s="272"/>
      <c r="M43" s="272"/>
      <c r="N43" s="272"/>
      <c r="O43" s="273"/>
      <c r="P43" s="271"/>
      <c r="Q43" s="272"/>
      <c r="R43" s="272"/>
      <c r="S43" s="272"/>
      <c r="T43" s="268"/>
      <c r="U43" s="268"/>
      <c r="V43" s="272"/>
      <c r="W43" s="268"/>
      <c r="X43" s="274"/>
      <c r="Y43" s="275"/>
    </row>
    <row r="44" spans="1:25" ht="35" customHeight="1">
      <c r="A44" s="263">
        <v>12</v>
      </c>
      <c r="B44" s="264"/>
      <c r="C44" s="265"/>
      <c r="D44" s="266"/>
      <c r="F44" s="267"/>
      <c r="G44" s="268"/>
      <c r="H44" s="269"/>
      <c r="I44" s="265"/>
      <c r="J44" s="276"/>
      <c r="K44" s="271"/>
      <c r="L44" s="272"/>
      <c r="M44" s="272"/>
      <c r="N44" s="272"/>
      <c r="O44" s="273"/>
      <c r="P44" s="271"/>
      <c r="Q44" s="272"/>
      <c r="R44" s="272"/>
      <c r="S44" s="272"/>
      <c r="T44" s="268"/>
      <c r="U44" s="268"/>
      <c r="V44" s="272"/>
      <c r="W44" s="268"/>
      <c r="X44" s="274"/>
      <c r="Y44" s="275"/>
    </row>
    <row r="45" spans="1:25" ht="35" customHeight="1">
      <c r="A45" s="263">
        <v>13</v>
      </c>
      <c r="B45" s="264"/>
      <c r="C45" s="265"/>
      <c r="D45" s="266"/>
      <c r="F45" s="267"/>
      <c r="G45" s="268"/>
      <c r="H45" s="269"/>
      <c r="I45" s="265"/>
      <c r="J45" s="276"/>
      <c r="K45" s="271"/>
      <c r="L45" s="272"/>
      <c r="M45" s="272"/>
      <c r="N45" s="272"/>
      <c r="O45" s="273"/>
      <c r="P45" s="271"/>
      <c r="Q45" s="272"/>
      <c r="R45" s="272"/>
      <c r="S45" s="272"/>
      <c r="T45" s="268"/>
      <c r="U45" s="268"/>
      <c r="V45" s="272"/>
      <c r="W45" s="268"/>
      <c r="X45" s="274"/>
      <c r="Y45" s="275"/>
    </row>
    <row r="46" spans="1:25" ht="35" customHeight="1">
      <c r="A46" s="263">
        <v>14</v>
      </c>
      <c r="B46" s="264"/>
      <c r="C46" s="265"/>
      <c r="D46" s="266"/>
      <c r="F46" s="267"/>
      <c r="G46" s="268"/>
      <c r="H46" s="269"/>
      <c r="I46" s="265"/>
      <c r="J46" s="276"/>
      <c r="K46" s="271"/>
      <c r="L46" s="272"/>
      <c r="M46" s="272"/>
      <c r="N46" s="272"/>
      <c r="O46" s="273"/>
      <c r="P46" s="271"/>
      <c r="Q46" s="272"/>
      <c r="R46" s="272"/>
      <c r="S46" s="272"/>
      <c r="T46" s="268"/>
      <c r="U46" s="268"/>
      <c r="V46" s="272"/>
      <c r="W46" s="268"/>
      <c r="X46" s="274"/>
      <c r="Y46" s="275"/>
    </row>
    <row r="47" spans="1:25" ht="35" customHeight="1">
      <c r="A47" s="263">
        <v>15</v>
      </c>
      <c r="B47" s="264"/>
      <c r="C47" s="265"/>
      <c r="D47" s="266"/>
      <c r="F47" s="267"/>
      <c r="G47" s="268"/>
      <c r="H47" s="269"/>
      <c r="I47" s="265"/>
      <c r="J47" s="276"/>
      <c r="K47" s="271"/>
      <c r="L47" s="272"/>
      <c r="M47" s="272"/>
      <c r="N47" s="272"/>
      <c r="O47" s="273"/>
      <c r="P47" s="271"/>
      <c r="Q47" s="272"/>
      <c r="R47" s="272"/>
      <c r="S47" s="272"/>
      <c r="T47" s="268"/>
      <c r="U47" s="268"/>
      <c r="V47" s="272"/>
      <c r="W47" s="268"/>
      <c r="X47" s="274"/>
      <c r="Y47" s="275"/>
    </row>
    <row r="48" spans="1:25" ht="35" customHeight="1">
      <c r="A48" s="263">
        <v>16</v>
      </c>
      <c r="B48" s="264"/>
      <c r="C48" s="265"/>
      <c r="D48" s="266"/>
      <c r="F48" s="267"/>
      <c r="G48" s="268"/>
      <c r="H48" s="269"/>
      <c r="I48" s="265"/>
      <c r="J48" s="276"/>
      <c r="K48" s="271"/>
      <c r="L48" s="272"/>
      <c r="M48" s="272"/>
      <c r="N48" s="272"/>
      <c r="O48" s="273"/>
      <c r="P48" s="271"/>
      <c r="Q48" s="272"/>
      <c r="R48" s="272"/>
      <c r="S48" s="272"/>
      <c r="T48" s="268"/>
      <c r="U48" s="268"/>
      <c r="V48" s="272"/>
      <c r="W48" s="268"/>
      <c r="X48" s="274"/>
      <c r="Y48" s="275"/>
    </row>
    <row r="49" spans="1:25" ht="35" customHeight="1">
      <c r="A49" s="263">
        <v>17</v>
      </c>
      <c r="B49" s="264"/>
      <c r="C49" s="265"/>
      <c r="D49" s="266"/>
      <c r="F49" s="267"/>
      <c r="G49" s="268"/>
      <c r="H49" s="269"/>
      <c r="I49" s="265"/>
      <c r="J49" s="276"/>
      <c r="K49" s="271"/>
      <c r="L49" s="272"/>
      <c r="M49" s="272"/>
      <c r="N49" s="272"/>
      <c r="O49" s="273"/>
      <c r="P49" s="271"/>
      <c r="Q49" s="272"/>
      <c r="R49" s="272"/>
      <c r="S49" s="272"/>
      <c r="T49" s="268"/>
      <c r="U49" s="268"/>
      <c r="V49" s="272"/>
      <c r="W49" s="268"/>
      <c r="X49" s="274"/>
      <c r="Y49" s="275"/>
    </row>
    <row r="50" spans="1:25" ht="35" customHeight="1">
      <c r="A50" s="263">
        <v>18</v>
      </c>
      <c r="B50" s="265"/>
      <c r="C50" s="265"/>
      <c r="D50" s="266"/>
      <c r="F50" s="267"/>
      <c r="G50" s="268"/>
      <c r="H50" s="269"/>
      <c r="I50" s="265"/>
      <c r="J50" s="276"/>
      <c r="K50" s="271"/>
      <c r="L50" s="272"/>
      <c r="M50" s="272"/>
      <c r="N50" s="272"/>
      <c r="O50" s="273"/>
      <c r="P50" s="271"/>
      <c r="Q50" s="272"/>
      <c r="R50" s="272"/>
      <c r="S50" s="272"/>
      <c r="T50" s="268"/>
      <c r="U50" s="268"/>
      <c r="V50" s="272"/>
      <c r="W50" s="268"/>
      <c r="X50" s="274"/>
      <c r="Y50" s="275"/>
    </row>
    <row r="51" spans="1:25" ht="35" customHeight="1">
      <c r="A51" s="263">
        <v>19</v>
      </c>
      <c r="B51" s="265"/>
      <c r="C51" s="265"/>
      <c r="D51" s="266"/>
      <c r="F51" s="267"/>
      <c r="G51" s="268"/>
      <c r="H51" s="269"/>
      <c r="I51" s="265"/>
      <c r="J51" s="276"/>
      <c r="K51" s="271"/>
      <c r="L51" s="272"/>
      <c r="M51" s="272"/>
      <c r="N51" s="272"/>
      <c r="O51" s="273"/>
      <c r="P51" s="271"/>
      <c r="Q51" s="272"/>
      <c r="R51" s="272"/>
      <c r="S51" s="272"/>
      <c r="T51" s="268"/>
      <c r="U51" s="268"/>
      <c r="V51" s="272"/>
      <c r="W51" s="268"/>
      <c r="X51" s="274"/>
      <c r="Y51" s="275"/>
    </row>
    <row r="52" spans="1:25" ht="35" customHeight="1">
      <c r="A52" s="263">
        <v>20</v>
      </c>
      <c r="B52" s="264"/>
      <c r="C52" s="265"/>
      <c r="D52" s="266"/>
      <c r="F52" s="267"/>
      <c r="G52" s="268"/>
      <c r="H52" s="269"/>
      <c r="I52" s="265"/>
      <c r="J52" s="276"/>
      <c r="K52" s="271"/>
      <c r="L52" s="272"/>
      <c r="M52" s="272"/>
      <c r="N52" s="272"/>
      <c r="O52" s="273"/>
      <c r="P52" s="271"/>
      <c r="Q52" s="272"/>
      <c r="R52" s="272"/>
      <c r="S52" s="272"/>
      <c r="T52" s="268"/>
      <c r="U52" s="268"/>
      <c r="V52" s="272"/>
      <c r="W52" s="268"/>
      <c r="X52" s="274"/>
      <c r="Y52" s="275"/>
    </row>
    <row r="53" spans="1:25" ht="35" customHeight="1">
      <c r="A53" s="263" t="s">
        <v>93</v>
      </c>
      <c r="B53" s="264"/>
      <c r="C53" s="265"/>
      <c r="D53" s="266"/>
      <c r="F53" s="267"/>
      <c r="G53" s="268"/>
      <c r="H53" s="269"/>
      <c r="I53" s="265"/>
      <c r="J53" s="276"/>
      <c r="K53" s="271"/>
      <c r="L53" s="272"/>
      <c r="M53" s="272"/>
      <c r="N53" s="272"/>
      <c r="O53" s="273"/>
      <c r="P53" s="271"/>
      <c r="Q53" s="272"/>
      <c r="R53" s="272"/>
      <c r="S53" s="272"/>
      <c r="T53" s="268"/>
      <c r="U53" s="268"/>
      <c r="V53" s="272"/>
      <c r="W53" s="268"/>
      <c r="X53" s="274"/>
      <c r="Y53" s="275"/>
    </row>
    <row r="54" spans="1:25" ht="35" customHeight="1">
      <c r="A54" s="263" t="s">
        <v>93</v>
      </c>
      <c r="B54" s="264"/>
      <c r="C54" s="265"/>
      <c r="D54" s="266"/>
      <c r="F54" s="267"/>
      <c r="G54" s="268"/>
      <c r="H54" s="269"/>
      <c r="I54" s="265"/>
      <c r="J54" s="276"/>
      <c r="K54" s="271"/>
      <c r="L54" s="272"/>
      <c r="M54" s="272"/>
      <c r="N54" s="272"/>
      <c r="O54" s="273"/>
      <c r="P54" s="271"/>
      <c r="Q54" s="272"/>
      <c r="R54" s="272"/>
      <c r="S54" s="272"/>
      <c r="T54" s="268"/>
      <c r="U54" s="268"/>
      <c r="V54" s="272"/>
      <c r="W54" s="268"/>
      <c r="X54" s="274"/>
      <c r="Y54" s="275"/>
    </row>
    <row r="55" spans="1:25" ht="35" customHeight="1" thickBot="1">
      <c r="A55" s="277" t="s">
        <v>93</v>
      </c>
      <c r="B55" s="278" t="s">
        <v>59</v>
      </c>
      <c r="C55" s="279" t="s">
        <v>23</v>
      </c>
      <c r="D55" s="280"/>
      <c r="F55" s="281"/>
      <c r="G55" s="282"/>
      <c r="H55" s="283"/>
      <c r="I55" s="278"/>
      <c r="J55" s="284"/>
      <c r="K55" s="285"/>
      <c r="L55" s="286"/>
      <c r="M55" s="286"/>
      <c r="N55" s="286"/>
      <c r="O55" s="287"/>
      <c r="P55" s="285"/>
      <c r="Q55" s="286"/>
      <c r="R55" s="286"/>
      <c r="S55" s="286"/>
      <c r="T55" s="282"/>
      <c r="U55" s="282"/>
      <c r="V55" s="286"/>
      <c r="W55" s="282"/>
      <c r="X55" s="288"/>
      <c r="Y55" s="289"/>
    </row>
  </sheetData>
  <mergeCells count="24">
    <mergeCell ref="A31:D31"/>
    <mergeCell ref="V5:W5"/>
    <mergeCell ref="A6:D6"/>
    <mergeCell ref="F6:J6"/>
    <mergeCell ref="K6:O6"/>
    <mergeCell ref="P6:X6"/>
    <mergeCell ref="Y6:Y7"/>
    <mergeCell ref="G3:I3"/>
    <mergeCell ref="M3:O3"/>
    <mergeCell ref="V3:W3"/>
    <mergeCell ref="B4:D4"/>
    <mergeCell ref="G4:I4"/>
    <mergeCell ref="M4:O4"/>
    <mergeCell ref="V4:W4"/>
    <mergeCell ref="B1:D1"/>
    <mergeCell ref="G1:I1"/>
    <mergeCell ref="M1:O1"/>
    <mergeCell ref="P1:P4"/>
    <mergeCell ref="V1:W1"/>
    <mergeCell ref="B2:D2"/>
    <mergeCell ref="G2:I2"/>
    <mergeCell ref="M2:O2"/>
    <mergeCell ref="V2:W2"/>
    <mergeCell ref="B3:D3"/>
  </mergeCells>
  <printOptions horizontalCentered="1" verticalCentered="1"/>
  <pageMargins left="0.1" right="0.1" top="0.2" bottom="0.2" header="0.1" footer="0.1"/>
  <pageSetup paperSize="9" scale="46" orientation="portrait" horizontalDpi="0" verticalDpi="0" copies="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407dae-7913-494c-9025-0b9a144195bb" xsi:nil="true"/>
    <lcf76f155ced4ddcb4097134ff3c332f xmlns="50f489fa-549a-4ab4-a89f-c4362cbd68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2CCCBCA3EB93498742F4275A17B981" ma:contentTypeVersion="15" ma:contentTypeDescription="Create a new document." ma:contentTypeScope="" ma:versionID="1e31ed59899b176c6ab7c991fdedef97">
  <xsd:schema xmlns:xsd="http://www.w3.org/2001/XMLSchema" xmlns:xs="http://www.w3.org/2001/XMLSchema" xmlns:p="http://schemas.microsoft.com/office/2006/metadata/properties" xmlns:ns2="50f489fa-549a-4ab4-a89f-c4362cbd684e" xmlns:ns3="c7407dae-7913-494c-9025-0b9a144195bb" targetNamespace="http://schemas.microsoft.com/office/2006/metadata/properties" ma:root="true" ma:fieldsID="cf321a94e1f2ada8e9fa6d0063897cbc" ns2:_="" ns3:_="">
    <xsd:import namespace="50f489fa-549a-4ab4-a89f-c4362cbd684e"/>
    <xsd:import namespace="c7407dae-7913-494c-9025-0b9a144195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489fa-549a-4ab4-a89f-c4362cbd6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71accb3-350b-4baa-a399-6e391481355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407dae-7913-494c-9025-0b9a144195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903aa8-27eb-4be2-b66c-541fb6e6842f}" ma:internalName="TaxCatchAll" ma:showField="CatchAllData" ma:web="c7407dae-7913-494c-9025-0b9a14419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7AAE41-107F-4C25-A5D3-B35F48CC637A}">
  <ds:schemaRefs>
    <ds:schemaRef ds:uri="http://schemas.microsoft.com/office/2006/metadata/properties"/>
    <ds:schemaRef ds:uri="http://schemas.microsoft.com/office/infopath/2007/PartnerControls"/>
    <ds:schemaRef ds:uri="c7407dae-7913-494c-9025-0b9a144195bb"/>
    <ds:schemaRef ds:uri="50f489fa-549a-4ab4-a89f-c4362cbd684e"/>
  </ds:schemaRefs>
</ds:datastoreItem>
</file>

<file path=customXml/itemProps2.xml><?xml version="1.0" encoding="utf-8"?>
<ds:datastoreItem xmlns:ds="http://schemas.openxmlformats.org/officeDocument/2006/customXml" ds:itemID="{8247B1E8-C582-49B1-9C5F-D6E73614B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489fa-549a-4ab4-a89f-c4362cbd684e"/>
    <ds:schemaRef ds:uri="c7407dae-7913-494c-9025-0b9a14419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32921C-3D82-4070-B130-5EFD5B82E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Game Sheet</vt:lpstr>
      <vt:lpstr>Instructions</vt:lpstr>
      <vt:lpstr>Keeper Krib</vt:lpstr>
      <vt:lpstr>'Game Sheet'!Print_Area</vt:lpstr>
      <vt:lpstr>'Keeper Krib'!Print_Area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Perchard, Danny</dc:creator>
  <cp:lastModifiedBy>Microsoft Office User</cp:lastModifiedBy>
  <cp:lastPrinted>2023-01-12T09:37:27Z</cp:lastPrinted>
  <dcterms:created xsi:type="dcterms:W3CDTF">2022-08-26T08:09:35Z</dcterms:created>
  <dcterms:modified xsi:type="dcterms:W3CDTF">2023-01-24T21:00:25Z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2022-08-26T08:09:35Z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2caa37cb-04f3-4cb8-a831-656b289b9aeb</vt:lpwstr>
  </property>
  <property fmtid="{D5CDD505-2E9C-101B-9397-08002B2CF9AE}" pid="8" name="MSIP_Label_a7295cc1-d279-42ac-ab4d-3b0f4fece050_ContentBits">
    <vt:lpwstr>0</vt:lpwstr>
  </property>
  <property fmtid="{D5CDD505-2E9C-101B-9397-08002B2CF9AE}" pid="9" name="ContentTypeId">
    <vt:lpwstr>0x010100FE2CCCBCA3EB93498742F4275A17B981</vt:lpwstr>
  </property>
</Properties>
</file>